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\AppData\Local\Microsoft\Windows\INetCache\Content.Outlook\M6QUNJ8G\"/>
    </mc:Choice>
  </mc:AlternateContent>
  <bookViews>
    <workbookView xWindow="0" yWindow="0" windowWidth="18720" windowHeight="7620" activeTab="1"/>
  </bookViews>
  <sheets>
    <sheet name="PRIHODI OŠIF + višak" sheetId="8" r:id="rId1"/>
    <sheet name="PRIHODI OŠIF" sheetId="10" r:id="rId2"/>
    <sheet name="rashodi i izdaci" sheetId="9" r:id="rId3"/>
  </sheets>
  <calcPr calcId="162913"/>
</workbook>
</file>

<file path=xl/calcChain.xml><?xml version="1.0" encoding="utf-8"?>
<calcChain xmlns="http://schemas.openxmlformats.org/spreadsheetml/2006/main">
  <c r="F95" i="10" l="1"/>
  <c r="F94" i="10"/>
  <c r="E93" i="10"/>
  <c r="F93" i="10" s="1"/>
  <c r="F92" i="10" s="1"/>
  <c r="F91" i="10" s="1"/>
  <c r="D93" i="10"/>
  <c r="E92" i="10"/>
  <c r="E91" i="10" s="1"/>
  <c r="D92" i="10"/>
  <c r="D91" i="10" s="1"/>
  <c r="E88" i="10"/>
  <c r="D88" i="10"/>
  <c r="E87" i="10"/>
  <c r="E86" i="10" s="1"/>
  <c r="D87" i="10"/>
  <c r="D86" i="10" s="1"/>
  <c r="F85" i="10"/>
  <c r="D83" i="10"/>
  <c r="F83" i="10" s="1"/>
  <c r="F82" i="10" s="1"/>
  <c r="F81" i="10" s="1"/>
  <c r="F80" i="10" s="1"/>
  <c r="E82" i="10"/>
  <c r="E81" i="10" s="1"/>
  <c r="D82" i="10"/>
  <c r="D81" i="10" s="1"/>
  <c r="F78" i="10"/>
  <c r="E78" i="10"/>
  <c r="D78" i="10"/>
  <c r="E76" i="10"/>
  <c r="E74" i="10" s="1"/>
  <c r="E73" i="10" s="1"/>
  <c r="D76" i="10"/>
  <c r="F74" i="10"/>
  <c r="D74" i="10"/>
  <c r="F73" i="10"/>
  <c r="D73" i="10"/>
  <c r="E71" i="10"/>
  <c r="E69" i="10" s="1"/>
  <c r="E68" i="10" s="1"/>
  <c r="D71" i="10"/>
  <c r="F69" i="10"/>
  <c r="D69" i="10"/>
  <c r="F68" i="10"/>
  <c r="D68" i="10"/>
  <c r="D66" i="10"/>
  <c r="F65" i="10"/>
  <c r="F63" i="10"/>
  <c r="E63" i="10"/>
  <c r="D63" i="10"/>
  <c r="F62" i="10"/>
  <c r="F61" i="10" s="1"/>
  <c r="E62" i="10"/>
  <c r="E61" i="10" s="1"/>
  <c r="D62" i="10"/>
  <c r="D61" i="10" s="1"/>
  <c r="E59" i="10"/>
  <c r="F59" i="10" s="1"/>
  <c r="E57" i="10"/>
  <c r="E56" i="10" s="1"/>
  <c r="E55" i="10" s="1"/>
  <c r="D57" i="10"/>
  <c r="D56" i="10" s="1"/>
  <c r="D55" i="10" s="1"/>
  <c r="D53" i="10"/>
  <c r="F52" i="10"/>
  <c r="E51" i="10"/>
  <c r="F51" i="10" s="1"/>
  <c r="F50" i="10"/>
  <c r="E49" i="10"/>
  <c r="F49" i="10" s="1"/>
  <c r="F48" i="10"/>
  <c r="F46" i="10"/>
  <c r="F45" i="10" s="1"/>
  <c r="F44" i="10" s="1"/>
  <c r="E46" i="10"/>
  <c r="E45" i="10" s="1"/>
  <c r="E44" i="10" s="1"/>
  <c r="D46" i="10"/>
  <c r="D45" i="10" s="1"/>
  <c r="D44" i="10" s="1"/>
  <c r="D43" i="10" s="1"/>
  <c r="F40" i="10"/>
  <c r="F39" i="10"/>
  <c r="E38" i="10"/>
  <c r="E37" i="10" s="1"/>
  <c r="E36" i="10" s="1"/>
  <c r="E35" i="10" s="1"/>
  <c r="D38" i="10"/>
  <c r="D37" i="10" s="1"/>
  <c r="D36" i="10" s="1"/>
  <c r="D35" i="10" s="1"/>
  <c r="E33" i="10"/>
  <c r="D33" i="10"/>
  <c r="F32" i="10"/>
  <c r="E31" i="10"/>
  <c r="F31" i="10" s="1"/>
  <c r="F28" i="10" s="1"/>
  <c r="F27" i="10" s="1"/>
  <c r="D31" i="10"/>
  <c r="E29" i="10"/>
  <c r="D29" i="10"/>
  <c r="D28" i="10" s="1"/>
  <c r="D27" i="10" s="1"/>
  <c r="F26" i="10"/>
  <c r="F25" i="10"/>
  <c r="E23" i="10"/>
  <c r="F23" i="10" s="1"/>
  <c r="F22" i="10"/>
  <c r="E22" i="10"/>
  <c r="E21" i="10"/>
  <c r="E20" i="10" s="1"/>
  <c r="D21" i="10"/>
  <c r="D20" i="10" s="1"/>
  <c r="F19" i="10"/>
  <c r="F18" i="10"/>
  <c r="E17" i="10"/>
  <c r="E16" i="10" s="1"/>
  <c r="D17" i="10"/>
  <c r="D16" i="10" s="1"/>
  <c r="F15" i="10"/>
  <c r="E14" i="10"/>
  <c r="F14" i="10" s="1"/>
  <c r="F13" i="10" s="1"/>
  <c r="D14" i="10"/>
  <c r="D13" i="10" s="1"/>
  <c r="E13" i="10"/>
  <c r="F12" i="10"/>
  <c r="F11" i="10"/>
  <c r="E10" i="10"/>
  <c r="D10" i="10"/>
  <c r="D9" i="10" s="1"/>
  <c r="E9" i="10"/>
  <c r="E8" i="10" s="1"/>
  <c r="E43" i="10" l="1"/>
  <c r="F43" i="10" s="1"/>
  <c r="E28" i="10"/>
  <c r="E27" i="10" s="1"/>
  <c r="D80" i="10"/>
  <c r="E80" i="10"/>
  <c r="E7" i="10"/>
  <c r="F9" i="10"/>
  <c r="D8" i="10"/>
  <c r="D7" i="10" s="1"/>
  <c r="D6" i="10" s="1"/>
  <c r="F17" i="10"/>
  <c r="F16" i="10" s="1"/>
  <c r="F21" i="10"/>
  <c r="F20" i="10" s="1"/>
  <c r="F38" i="10"/>
  <c r="F37" i="10" s="1"/>
  <c r="F36" i="10" s="1"/>
  <c r="F35" i="10" s="1"/>
  <c r="F57" i="10"/>
  <c r="F56" i="10" s="1"/>
  <c r="F55" i="10" s="1"/>
  <c r="F10" i="10"/>
  <c r="E50" i="9"/>
  <c r="E7" i="9"/>
  <c r="F8" i="10" l="1"/>
  <c r="E6" i="10"/>
  <c r="F6" i="10" s="1"/>
  <c r="F7" i="10"/>
  <c r="E155" i="9"/>
  <c r="E8" i="9"/>
  <c r="E27" i="9"/>
  <c r="D6" i="8"/>
  <c r="D21" i="8"/>
  <c r="D46" i="8"/>
  <c r="E38" i="8" l="1"/>
  <c r="E28" i="8"/>
  <c r="E59" i="8"/>
  <c r="E22" i="8"/>
  <c r="E23" i="8"/>
  <c r="E49" i="8"/>
  <c r="E51" i="8"/>
  <c r="E93" i="8"/>
  <c r="E71" i="8"/>
  <c r="E69" i="8" s="1"/>
  <c r="D8" i="8"/>
  <c r="E17" i="8"/>
  <c r="E54" i="9" l="1"/>
  <c r="E101" i="9"/>
  <c r="E100" i="9" s="1"/>
  <c r="E99" i="9" s="1"/>
  <c r="E76" i="9" s="1"/>
  <c r="E156" i="9"/>
  <c r="E157" i="9"/>
  <c r="E158" i="9"/>
  <c r="F206" i="9"/>
  <c r="F207" i="9"/>
  <c r="F208" i="9"/>
  <c r="E161" i="9"/>
  <c r="E142" i="9"/>
  <c r="E145" i="9"/>
  <c r="F149" i="9"/>
  <c r="F165" i="9"/>
  <c r="F166" i="9"/>
  <c r="E37" i="9" l="1"/>
  <c r="E46" i="9"/>
  <c r="E44" i="9" s="1"/>
  <c r="D46" i="9"/>
  <c r="D44" i="9" s="1"/>
  <c r="D104" i="9"/>
  <c r="D106" i="9"/>
  <c r="D157" i="9"/>
  <c r="D158" i="9"/>
  <c r="D176" i="9"/>
  <c r="D198" i="9"/>
  <c r="D161" i="9"/>
  <c r="D145" i="9"/>
  <c r="D127" i="9"/>
  <c r="F39" i="9"/>
  <c r="F40" i="9"/>
  <c r="D37" i="9"/>
  <c r="D93" i="8"/>
  <c r="D17" i="8"/>
  <c r="F18" i="8"/>
  <c r="F95" i="8"/>
  <c r="E193" i="9" l="1"/>
  <c r="D193" i="9"/>
  <c r="D192" i="9" s="1"/>
  <c r="F191" i="9"/>
  <c r="D36" i="9"/>
  <c r="D32" i="9" s="1"/>
  <c r="F38" i="9"/>
  <c r="E36" i="9"/>
  <c r="F35" i="9"/>
  <c r="E236" i="9"/>
  <c r="E235" i="9" s="1"/>
  <c r="D236" i="9"/>
  <c r="D235" i="9" s="1"/>
  <c r="E234" i="9"/>
  <c r="D234" i="9"/>
  <c r="D171" i="9"/>
  <c r="E34" i="9" l="1"/>
  <c r="E33" i="9" s="1"/>
  <c r="D190" i="9"/>
  <c r="D189" i="9" s="1"/>
  <c r="D188" i="9"/>
  <c r="E192" i="9"/>
  <c r="F36" i="9"/>
  <c r="F37" i="9"/>
  <c r="D34" i="9"/>
  <c r="D33" i="9" s="1"/>
  <c r="F19" i="8"/>
  <c r="E16" i="8"/>
  <c r="E8" i="8" s="1"/>
  <c r="D16" i="8"/>
  <c r="D76" i="8"/>
  <c r="F32" i="9" l="1"/>
  <c r="E190" i="9"/>
  <c r="E188" i="9"/>
  <c r="F33" i="9"/>
  <c r="F34" i="9"/>
  <c r="F17" i="8"/>
  <c r="F16" i="8" s="1"/>
  <c r="F78" i="8"/>
  <c r="E78" i="8"/>
  <c r="D78" i="8"/>
  <c r="E189" i="9" l="1"/>
  <c r="F147" i="9"/>
  <c r="F148" i="9"/>
  <c r="F223" i="9"/>
  <c r="F225" i="9"/>
  <c r="F128" i="9"/>
  <c r="E135" i="9"/>
  <c r="D135" i="9"/>
  <c r="E261" i="9"/>
  <c r="E260" i="9" s="1"/>
  <c r="E258" i="9" s="1"/>
  <c r="E257" i="9" s="1"/>
  <c r="E137" i="9"/>
  <c r="E134" i="9" s="1"/>
  <c r="E133" i="9" s="1"/>
  <c r="E132" i="9" s="1"/>
  <c r="F119" i="9"/>
  <c r="F120" i="9"/>
  <c r="E127" i="9"/>
  <c r="E126" i="9" s="1"/>
  <c r="E125" i="9" s="1"/>
  <c r="E123" i="9"/>
  <c r="E122" i="9" s="1"/>
  <c r="E121" i="9" s="1"/>
  <c r="E118" i="9"/>
  <c r="E117" i="9"/>
  <c r="E116" i="9" s="1"/>
  <c r="E114" i="9"/>
  <c r="E112" i="9"/>
  <c r="E107" i="9"/>
  <c r="E254" i="9"/>
  <c r="E253" i="9" s="1"/>
  <c r="E252" i="9" s="1"/>
  <c r="E251" i="9" s="1"/>
  <c r="E247" i="9"/>
  <c r="E246" i="9" s="1"/>
  <c r="E243" i="9"/>
  <c r="E242" i="9"/>
  <c r="E232" i="9"/>
  <c r="E231" i="9" s="1"/>
  <c r="E226" i="9"/>
  <c r="E220" i="9"/>
  <c r="E219" i="9" s="1"/>
  <c r="E218" i="9" s="1"/>
  <c r="E217" i="9" s="1"/>
  <c r="E216" i="9" s="1"/>
  <c r="E144" i="9"/>
  <c r="E143" i="9" s="1"/>
  <c r="E153" i="9"/>
  <c r="E151" i="9"/>
  <c r="D93" i="9"/>
  <c r="E93" i="9"/>
  <c r="E97" i="9"/>
  <c r="E82" i="9"/>
  <c r="E81" i="9" s="1"/>
  <c r="E77" i="9" s="1"/>
  <c r="E79" i="9"/>
  <c r="E73" i="9"/>
  <c r="E72" i="9" s="1"/>
  <c r="E65" i="9" s="1"/>
  <c r="E13" i="9"/>
  <c r="E57" i="9"/>
  <c r="E55" i="9"/>
  <c r="E53" i="9"/>
  <c r="E29" i="9"/>
  <c r="E25" i="9"/>
  <c r="F181" i="9"/>
  <c r="F182" i="9"/>
  <c r="F184" i="9"/>
  <c r="F185" i="9"/>
  <c r="F187" i="9"/>
  <c r="F201" i="9"/>
  <c r="F204" i="9"/>
  <c r="F205" i="9"/>
  <c r="E207" i="9"/>
  <c r="E202" i="9"/>
  <c r="D202" i="9"/>
  <c r="E199" i="9"/>
  <c r="E213" i="9"/>
  <c r="E212" i="9" s="1"/>
  <c r="E211" i="9" s="1"/>
  <c r="E210" i="9" s="1"/>
  <c r="E209" i="9" s="1"/>
  <c r="E178" i="9"/>
  <c r="E186" i="9"/>
  <c r="E169" i="9"/>
  <c r="E171" i="9"/>
  <c r="F183" i="9"/>
  <c r="E160" i="9"/>
  <c r="E159" i="9" s="1"/>
  <c r="E150" i="9" l="1"/>
  <c r="E24" i="9"/>
  <c r="E168" i="9"/>
  <c r="E167" i="9" s="1"/>
  <c r="E241" i="9"/>
  <c r="E240" i="9" s="1"/>
  <c r="E239" i="9" s="1"/>
  <c r="E228" i="9"/>
  <c r="E230" i="9"/>
  <c r="E229" i="9" s="1"/>
  <c r="E106" i="9"/>
  <c r="E92" i="9"/>
  <c r="E91" i="9" s="1"/>
  <c r="E43" i="9"/>
  <c r="E105" i="9"/>
  <c r="E104" i="9" s="1"/>
  <c r="E103" i="9" s="1"/>
  <c r="E180" i="9"/>
  <c r="E176" i="9" s="1"/>
  <c r="E175" i="9" s="1"/>
  <c r="E198" i="9"/>
  <c r="E197" i="9" s="1"/>
  <c r="F202" i="9"/>
  <c r="E249" i="9"/>
  <c r="E250" i="9"/>
  <c r="E42" i="9" l="1"/>
  <c r="E41" i="9" s="1"/>
  <c r="E6" i="9" s="1"/>
  <c r="E22" i="9"/>
  <c r="E21" i="9" s="1"/>
  <c r="E238" i="9"/>
  <c r="E130" i="9"/>
  <c r="E131" i="9"/>
  <c r="E196" i="9"/>
  <c r="E4" i="9" l="1"/>
  <c r="E195" i="9"/>
  <c r="D137" i="9"/>
  <c r="D134" i="9" s="1"/>
  <c r="D247" i="9"/>
  <c r="F247" i="9" s="1"/>
  <c r="F248" i="9"/>
  <c r="D213" i="9"/>
  <c r="D212" i="9" s="1"/>
  <c r="D211" i="9" s="1"/>
  <c r="D199" i="9"/>
  <c r="D207" i="9"/>
  <c r="F200" i="9"/>
  <c r="D118" i="9"/>
  <c r="D261" i="9"/>
  <c r="D260" i="9" s="1"/>
  <c r="D258" i="9" s="1"/>
  <c r="D257" i="9" s="1"/>
  <c r="D254" i="9"/>
  <c r="D253" i="9" s="1"/>
  <c r="D249" i="9" s="1"/>
  <c r="D243" i="9"/>
  <c r="D242" i="9" s="1"/>
  <c r="D232" i="9"/>
  <c r="D231" i="9" s="1"/>
  <c r="D226" i="9"/>
  <c r="D220" i="9"/>
  <c r="D186" i="9"/>
  <c r="F186" i="9" s="1"/>
  <c r="D180" i="9"/>
  <c r="D178" i="9"/>
  <c r="D169" i="9"/>
  <c r="D168" i="9"/>
  <c r="D167" i="9" s="1"/>
  <c r="D160" i="9"/>
  <c r="D159" i="9" s="1"/>
  <c r="D153" i="9"/>
  <c r="D151" i="9"/>
  <c r="D144" i="9"/>
  <c r="D143" i="9" s="1"/>
  <c r="D123" i="9"/>
  <c r="D122" i="9" s="1"/>
  <c r="D121" i="9" s="1"/>
  <c r="D114" i="9"/>
  <c r="D112" i="9"/>
  <c r="D107" i="9"/>
  <c r="D97" i="9"/>
  <c r="D79" i="9"/>
  <c r="D82" i="9"/>
  <c r="D81" i="9" s="1"/>
  <c r="F89" i="9"/>
  <c r="D73" i="9"/>
  <c r="D72" i="9" s="1"/>
  <c r="D65" i="9" s="1"/>
  <c r="D57" i="9"/>
  <c r="D55" i="9"/>
  <c r="D53" i="9"/>
  <c r="D29" i="9"/>
  <c r="D25" i="9"/>
  <c r="D197" i="9" l="1"/>
  <c r="D228" i="9"/>
  <c r="D230" i="9"/>
  <c r="D229" i="9" s="1"/>
  <c r="D117" i="9"/>
  <c r="D116" i="9" s="1"/>
  <c r="F116" i="9" s="1"/>
  <c r="F118" i="9"/>
  <c r="D246" i="9"/>
  <c r="F246" i="9" s="1"/>
  <c r="D126" i="9"/>
  <c r="F127" i="9"/>
  <c r="D252" i="9"/>
  <c r="D251" i="9" s="1"/>
  <c r="D92" i="9"/>
  <c r="D91" i="9" s="1"/>
  <c r="D210" i="9"/>
  <c r="F211" i="9"/>
  <c r="D133" i="9"/>
  <c r="D132" i="9" s="1"/>
  <c r="D250" i="9"/>
  <c r="F198" i="9"/>
  <c r="F199" i="9"/>
  <c r="D219" i="9"/>
  <c r="D218" i="9" s="1"/>
  <c r="D217" i="9" s="1"/>
  <c r="D216" i="9" s="1"/>
  <c r="D175" i="9"/>
  <c r="D156" i="9" s="1"/>
  <c r="D150" i="9"/>
  <c r="D142" i="9" s="1"/>
  <c r="D105" i="9"/>
  <c r="D24" i="9"/>
  <c r="D77" i="9"/>
  <c r="D76" i="9" l="1"/>
  <c r="D196" i="9"/>
  <c r="F197" i="9"/>
  <c r="F117" i="9"/>
  <c r="D125" i="9"/>
  <c r="F125" i="9" s="1"/>
  <c r="F126" i="9"/>
  <c r="D20" i="9"/>
  <c r="D22" i="9"/>
  <c r="D21" i="9" s="1"/>
  <c r="D241" i="9"/>
  <c r="D240" i="9" s="1"/>
  <c r="D239" i="9" s="1"/>
  <c r="D238" i="9" s="1"/>
  <c r="D131" i="9"/>
  <c r="F131" i="9" s="1"/>
  <c r="F210" i="9"/>
  <c r="D209" i="9"/>
  <c r="F209" i="9" s="1"/>
  <c r="D43" i="9"/>
  <c r="D42" i="9" s="1"/>
  <c r="D41" i="9" s="1"/>
  <c r="D130" i="9"/>
  <c r="D195" i="9" l="1"/>
  <c r="F196" i="9"/>
  <c r="D103" i="9"/>
  <c r="F130" i="9"/>
  <c r="F195" i="9" l="1"/>
  <c r="D155" i="9"/>
  <c r="D13" i="9"/>
  <c r="D11" i="9" s="1"/>
  <c r="D8" i="9" s="1"/>
  <c r="D7" i="9" s="1"/>
  <c r="D6" i="9" l="1"/>
  <c r="D4" i="9" s="1"/>
  <c r="D66" i="8"/>
  <c r="D53" i="8"/>
  <c r="D31" i="8"/>
  <c r="D74" i="8" l="1"/>
  <c r="D73" i="8" s="1"/>
  <c r="F11" i="8" l="1"/>
  <c r="F15" i="8"/>
  <c r="F25" i="8"/>
  <c r="F26" i="8"/>
  <c r="F39" i="8"/>
  <c r="F40" i="8"/>
  <c r="F50" i="8"/>
  <c r="F51" i="8"/>
  <c r="F52" i="8"/>
  <c r="F69" i="8"/>
  <c r="F68" i="8" s="1"/>
  <c r="F85" i="8"/>
  <c r="F94" i="8"/>
  <c r="E76" i="8"/>
  <c r="F74" i="8" s="1"/>
  <c r="F73" i="8" s="1"/>
  <c r="E88" i="8"/>
  <c r="F49" i="8"/>
  <c r="E46" i="8" l="1"/>
  <c r="F32" i="8"/>
  <c r="E31" i="8"/>
  <c r="E74" i="8"/>
  <c r="E73" i="8" s="1"/>
  <c r="F59" i="8"/>
  <c r="F65" i="8"/>
  <c r="E33" i="8"/>
  <c r="F22" i="8"/>
  <c r="D63" i="8"/>
  <c r="D62" i="8" s="1"/>
  <c r="D61" i="8"/>
  <c r="D71" i="8"/>
  <c r="D69" i="8" s="1"/>
  <c r="D68" i="8" s="1"/>
  <c r="D38" i="8"/>
  <c r="D37" i="8" s="1"/>
  <c r="D29" i="8"/>
  <c r="F48" i="8"/>
  <c r="D92" i="8"/>
  <c r="D91" i="8" s="1"/>
  <c r="D88" i="8"/>
  <c r="E87" i="8"/>
  <c r="E86" i="8" s="1"/>
  <c r="D83" i="8"/>
  <c r="D82" i="8" s="1"/>
  <c r="D81" i="8" s="1"/>
  <c r="D33" i="8"/>
  <c r="D14" i="8"/>
  <c r="D13" i="8" s="1"/>
  <c r="D10" i="8"/>
  <c r="D9" i="8" s="1"/>
  <c r="F31" i="8" l="1"/>
  <c r="F28" i="8" s="1"/>
  <c r="F27" i="8" s="1"/>
  <c r="D28" i="8"/>
  <c r="D27" i="8" s="1"/>
  <c r="F38" i="8"/>
  <c r="F37" i="8" s="1"/>
  <c r="F36" i="8" s="1"/>
  <c r="F35" i="8" s="1"/>
  <c r="E57" i="8"/>
  <c r="E56" i="8" s="1"/>
  <c r="E55" i="8" s="1"/>
  <c r="D87" i="8"/>
  <c r="D86" i="8" s="1"/>
  <c r="D80" i="8" s="1"/>
  <c r="D57" i="8"/>
  <c r="D56" i="8" s="1"/>
  <c r="D55" i="8" s="1"/>
  <c r="E63" i="8"/>
  <c r="D36" i="8"/>
  <c r="D20" i="8"/>
  <c r="F46" i="8" l="1"/>
  <c r="F45" i="8" s="1"/>
  <c r="F44" i="8" s="1"/>
  <c r="D45" i="8"/>
  <c r="D44" i="8" s="1"/>
  <c r="D43" i="8" s="1"/>
  <c r="F57" i="8"/>
  <c r="F56" i="8" s="1"/>
  <c r="F55" i="8" s="1"/>
  <c r="D7" i="8"/>
  <c r="F63" i="8"/>
  <c r="F62" i="8" s="1"/>
  <c r="F61" i="8" s="1"/>
  <c r="E62" i="8"/>
  <c r="E61" i="8" s="1"/>
  <c r="D35" i="8"/>
  <c r="E92" i="8"/>
  <c r="E91" i="8" s="1"/>
  <c r="F93" i="8"/>
  <c r="F92" i="8" s="1"/>
  <c r="F91" i="8" s="1"/>
  <c r="E29" i="8"/>
  <c r="E37" i="8"/>
  <c r="E36" i="8" s="1"/>
  <c r="E35" i="8" s="1"/>
  <c r="E82" i="8" l="1"/>
  <c r="E81" i="8" s="1"/>
  <c r="E80" i="8" s="1"/>
  <c r="F83" i="8"/>
  <c r="F82" i="8" s="1"/>
  <c r="F81" i="8" s="1"/>
  <c r="F80" i="8" s="1"/>
  <c r="E27" i="8"/>
  <c r="E68" i="8"/>
  <c r="E45" i="8" l="1"/>
  <c r="E44" i="8" s="1"/>
  <c r="E43" i="8" s="1"/>
  <c r="F261" i="9"/>
  <c r="F260" i="9"/>
  <c r="F258" i="9"/>
  <c r="F257" i="9"/>
  <c r="F241" i="9"/>
  <c r="F240" i="9"/>
  <c r="F239" i="9"/>
  <c r="F238" i="9"/>
  <c r="F222" i="9"/>
  <c r="F221" i="9"/>
  <c r="F219" i="9"/>
  <c r="F218" i="9"/>
  <c r="F217" i="9"/>
  <c r="F216" i="9"/>
  <c r="F215" i="9"/>
  <c r="F214" i="9"/>
  <c r="F213" i="9"/>
  <c r="F212" i="9"/>
  <c r="F180" i="9"/>
  <c r="F177" i="9"/>
  <c r="F176" i="9"/>
  <c r="F175" i="9"/>
  <c r="F172" i="9"/>
  <c r="F171" i="9"/>
  <c r="F170" i="9"/>
  <c r="F169" i="9"/>
  <c r="F168" i="9"/>
  <c r="F167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6" i="9"/>
  <c r="F145" i="9"/>
  <c r="F144" i="9"/>
  <c r="F143" i="9"/>
  <c r="F142" i="9"/>
  <c r="F124" i="9"/>
  <c r="F123" i="9"/>
  <c r="F122" i="9"/>
  <c r="F121" i="9"/>
  <c r="F113" i="9"/>
  <c r="F112" i="9"/>
  <c r="F111" i="9"/>
  <c r="F110" i="9"/>
  <c r="F109" i="9"/>
  <c r="F108" i="9"/>
  <c r="F107" i="9"/>
  <c r="F106" i="9"/>
  <c r="F105" i="9"/>
  <c r="F104" i="9"/>
  <c r="F103" i="9"/>
  <c r="F90" i="9"/>
  <c r="F88" i="9"/>
  <c r="F87" i="9"/>
  <c r="F86" i="9"/>
  <c r="F85" i="9"/>
  <c r="F84" i="9"/>
  <c r="F83" i="9"/>
  <c r="F82" i="9"/>
  <c r="F81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4" i="9"/>
  <c r="F53" i="9"/>
  <c r="F52" i="9"/>
  <c r="F51" i="9"/>
  <c r="F50" i="9"/>
  <c r="F48" i="9"/>
  <c r="F47" i="9"/>
  <c r="F46" i="9"/>
  <c r="F45" i="9"/>
  <c r="F44" i="9"/>
  <c r="F43" i="9"/>
  <c r="F42" i="9"/>
  <c r="F41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8" i="9"/>
  <c r="F7" i="9"/>
  <c r="F6" i="9"/>
  <c r="F4" i="9"/>
  <c r="F12" i="8"/>
  <c r="E10" i="8"/>
  <c r="E14" i="8"/>
  <c r="E13" i="8" l="1"/>
  <c r="F14" i="8"/>
  <c r="F13" i="8" s="1"/>
  <c r="F43" i="8"/>
  <c r="E21" i="8"/>
  <c r="F23" i="8"/>
  <c r="E9" i="8"/>
  <c r="F10" i="8"/>
  <c r="F9" i="8" l="1"/>
  <c r="F8" i="8"/>
  <c r="E20" i="8"/>
  <c r="F21" i="8"/>
  <c r="F20" i="8" s="1"/>
  <c r="E7" i="8" l="1"/>
  <c r="E6" i="8" l="1"/>
  <c r="F6" i="8" s="1"/>
  <c r="F7" i="8"/>
</calcChain>
</file>

<file path=xl/sharedStrings.xml><?xml version="1.0" encoding="utf-8"?>
<sst xmlns="http://schemas.openxmlformats.org/spreadsheetml/2006/main" count="828" uniqueCount="340">
  <si>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</si>
  <si>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</si>
  <si>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</si>
  <si>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</si>
  <si>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</si>
  <si>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</si>
  <si>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</si>
  <si>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</si>
  <si>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</si>
  <si>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</si>
  <si>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</si>
  <si>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Aktivnost A106001</t>
  </si>
  <si>
    <t>FINANCIRANJE TEMELJEM KRITERIJA</t>
  </si>
  <si>
    <t>Izvor 1.2.</t>
  </si>
  <si>
    <t>Aktivnost A106002</t>
  </si>
  <si>
    <t>FINANCIRANJE TEMELJEM STVARNIH TROŠKOVA</t>
  </si>
  <si>
    <t>Izvor 2.2.</t>
  </si>
  <si>
    <t>PRODUŽENI BORAVAK</t>
  </si>
  <si>
    <t>Izvor 3.9.1.</t>
  </si>
  <si>
    <t>ŠKOLSKA KUHINJA</t>
  </si>
  <si>
    <t>Izvor 4.1.1.</t>
  </si>
  <si>
    <t>Izvor 6.5.</t>
  </si>
  <si>
    <t>Izvor 1.1.2.</t>
  </si>
  <si>
    <t>Aktivnost A106202</t>
  </si>
  <si>
    <t>Izvor 5.1.2.</t>
  </si>
  <si>
    <t>Aktivnost A106007</t>
  </si>
  <si>
    <t>POMOĆNICI U NASTAVI</t>
  </si>
  <si>
    <t>Materijalni rashodi</t>
  </si>
  <si>
    <t>Izvor 1.1.1.</t>
  </si>
  <si>
    <t>Knjige</t>
  </si>
  <si>
    <t>Rashodi za meterijal i energiju</t>
  </si>
  <si>
    <t>Rashodi za metrijal i energiju</t>
  </si>
  <si>
    <t>Rashodi za zaposlene</t>
  </si>
  <si>
    <t>Financijski rashodi</t>
  </si>
  <si>
    <t>Rashodi za nabavu proizvedene dugotrajne imovine</t>
  </si>
  <si>
    <t>Aktivnost A106106</t>
  </si>
  <si>
    <t>Aktivnost A106102</t>
  </si>
  <si>
    <t>Izvor 4.6.1.</t>
  </si>
  <si>
    <t>Rashodi za materijal i energiju-KURIKULARNA REFORMA</t>
  </si>
  <si>
    <t>Izvor 4.1.</t>
  </si>
  <si>
    <t>Tekuće pomoći iz drž.proračuna- KURIKULARNA REFORMA, UDŽBENICI, LEKTIRA</t>
  </si>
  <si>
    <t>Knjige, umjetnička djela i ostale izložbene vrijednosti</t>
  </si>
  <si>
    <t>Naknade troškova osobama izvan radnog odnosa</t>
  </si>
  <si>
    <t>Prijenosi između prorač.korisnika istog proračuna</t>
  </si>
  <si>
    <t>Pomoći unutar općeg proračuna</t>
  </si>
  <si>
    <t>Naknade građanima i kućanstvima</t>
  </si>
  <si>
    <t>Izvor 5.1.</t>
  </si>
  <si>
    <t>Tekuće donacije</t>
  </si>
  <si>
    <t>Program 1060</t>
  </si>
  <si>
    <t xml:space="preserve"> REDOVNA DJELATNOST OSNOVNIH ŠKOLA</t>
  </si>
  <si>
    <t>Izvor 1.</t>
  </si>
  <si>
    <t>Izvor 1.1.</t>
  </si>
  <si>
    <t>Prihodi iz nadležnog proračuna - PK Osnovne škole</t>
  </si>
  <si>
    <t>Glavni program A00</t>
  </si>
  <si>
    <t>NOVA PROGRAMSKA KLASIFIKACIJA</t>
  </si>
  <si>
    <t>Opći prihodi i primici (nenamjenski)</t>
  </si>
  <si>
    <t>Program 1062</t>
  </si>
  <si>
    <t xml:space="preserve"> ULAGANJE U OBJEKTE OSNOVNIH ŠKOLA</t>
  </si>
  <si>
    <t xml:space="preserve"> POSEBNI PROGRAMI OSNOVNIH ŠKOLA</t>
  </si>
  <si>
    <t>Program 1061</t>
  </si>
  <si>
    <t>Tekući projekt T106104</t>
  </si>
  <si>
    <t>Decentralizirana funkcija-osnovno školstvo</t>
  </si>
  <si>
    <t>REDOVNA DJELATNOST OSNOVNIH ŠKOLA</t>
  </si>
  <si>
    <t>Proračunski korisnik</t>
  </si>
  <si>
    <t>SVEUKUPNO RASHODI / IZDACI</t>
  </si>
  <si>
    <t>VRSTA RASHODA / IZDATKA</t>
  </si>
  <si>
    <t>UREĐENJE I OPREMANJE ŠKOLA</t>
  </si>
  <si>
    <t>Izvor 2.</t>
  </si>
  <si>
    <t>Vlstiti prihodi - PRORAČUNSKI KORISNICI</t>
  </si>
  <si>
    <t>ULAGANJE U OBJEKTE OSNOVNIH ŠKOLA</t>
  </si>
  <si>
    <t>Izvor 3.</t>
  </si>
  <si>
    <t>Izvor 3.9.</t>
  </si>
  <si>
    <t>Prihodi po posebnim ugo.</t>
  </si>
  <si>
    <t>PRIHODI PO POSEBNIM PROPISIMA-PRORAČUNSKI KORIS.</t>
  </si>
  <si>
    <t>POSEBNI PROGRAMI OSNOVNIH ŠKOLA</t>
  </si>
  <si>
    <t>Izvor 4.</t>
  </si>
  <si>
    <t>Pomoći-PRORAČUNSKI KORISNICI</t>
  </si>
  <si>
    <t>Aktivnost A106004</t>
  </si>
  <si>
    <t>RASHODI ZA ZAPOSLENE U OSNOVNIM ŠKOLAMA</t>
  </si>
  <si>
    <t>Aktivnost A106005</t>
  </si>
  <si>
    <t>OSTALI RASHODI ZA ZAPOSLENE U OSNOVNIM ŠKOLAMA</t>
  </si>
  <si>
    <t>Aktivnost A106104</t>
  </si>
  <si>
    <t>STRUČNA VIJEĆA, MENTORSTVA, NATJECANJA, STRUČNI ISPITI I KURIKULARNA REFORMA</t>
  </si>
  <si>
    <t>UREĐENJE I OPREMANJE ŠKOLA (KURIK.REFORMA, UDŽBENICI, LEKTIRA)</t>
  </si>
  <si>
    <t>Izvor 4.6.</t>
  </si>
  <si>
    <t>Tekuće pomoći tem.prijenosa EU-PRORAČUNSKI KORISNICI</t>
  </si>
  <si>
    <t>ERASMUS</t>
  </si>
  <si>
    <t>Izvor 5.</t>
  </si>
  <si>
    <t>Tekuće donacije - PRORAČUNSKI KORISNICI</t>
  </si>
  <si>
    <t>Izvor 6.</t>
  </si>
  <si>
    <t>Prihodi od nefinanc.imovine - PRORAČ.KORISNICI</t>
  </si>
  <si>
    <t>Rshodi za zaposlene</t>
  </si>
  <si>
    <t>Plaće (bruto)</t>
  </si>
  <si>
    <t>OPĆI PRIHODI (nenamjenski)-PRORAČUNSKI KORISNICI</t>
  </si>
  <si>
    <t>OPĆI PRIHODI I PRIMICI</t>
  </si>
  <si>
    <t>VLASTITI PRIHODI</t>
  </si>
  <si>
    <t>PRIHODI ZA POSEBNE NAMJENE</t>
  </si>
  <si>
    <t>POMOĆI</t>
  </si>
  <si>
    <t>DONACIJE</t>
  </si>
  <si>
    <t>PRIHODI OD NEFINANCIJSKE IMOVINE</t>
  </si>
  <si>
    <t>Naknade troškova zaposlenima-ERASMUS</t>
  </si>
  <si>
    <t>Postrojenja i oprema - KURIKULARNA REFORMA</t>
  </si>
  <si>
    <t>Ostale naknade građanima i kućanstvima iz proračuna</t>
  </si>
  <si>
    <t>POZICIJA</t>
  </si>
  <si>
    <t/>
  </si>
  <si>
    <t>SVEUKUPNO PRIHODI</t>
  </si>
  <si>
    <t xml:space="preserve">Izvor </t>
  </si>
  <si>
    <t>2.</t>
  </si>
  <si>
    <t>2.2.</t>
  </si>
  <si>
    <t>Vlastiti prihodi- PRORAČUNSKI KORISNICI</t>
  </si>
  <si>
    <t>661</t>
  </si>
  <si>
    <t>Prihodi od prodaje proizvoda i robe te pruženih usluga</t>
  </si>
  <si>
    <t>922</t>
  </si>
  <si>
    <t>Višak/manjak prihoda</t>
  </si>
  <si>
    <t>3.</t>
  </si>
  <si>
    <t>3.9.</t>
  </si>
  <si>
    <t xml:space="preserve">3.9.1     </t>
  </si>
  <si>
    <t>PRIHODI PO POSEBNIM PROPISIMA - PRORAČUNSKI KORISNICI</t>
  </si>
  <si>
    <t>652</t>
  </si>
  <si>
    <t>Prihodi po posebnim propisima</t>
  </si>
  <si>
    <t>4.</t>
  </si>
  <si>
    <t>4.1.</t>
  </si>
  <si>
    <t>Tekuće pomoći iz državnog proračuna</t>
  </si>
  <si>
    <t xml:space="preserve">4.1.1.    </t>
  </si>
  <si>
    <t>Pomoći - PRORAČUNSKI KORISNICI</t>
  </si>
  <si>
    <t>636</t>
  </si>
  <si>
    <t>Pomoći proračunskim korisnicima iz proračuna koji im nije nadležan</t>
  </si>
  <si>
    <t>Pomoći proračunskim korisnicima iz proračuna koji im nije nadležan - kurikularna reforma</t>
  </si>
  <si>
    <t>Pomoći proračunskim korisnicima iz proračuna koji im nije nadležan - plaće MZO</t>
  </si>
  <si>
    <t>4.6.</t>
  </si>
  <si>
    <t>Tek. pom. temeljem prijenos sredstava EU i od međ. org.</t>
  </si>
  <si>
    <t>4.6.1.</t>
  </si>
  <si>
    <t>Tekuće pomoći tem. prijenosa EU-PRORAČUNSKI KORISNICI</t>
  </si>
  <si>
    <t>5.</t>
  </si>
  <si>
    <t>5.1.</t>
  </si>
  <si>
    <t>5.1.2</t>
  </si>
  <si>
    <t>663</t>
  </si>
  <si>
    <t>Donacije od pravnih i fizičkih osoba izvan općeg proračuna</t>
  </si>
  <si>
    <t>6.</t>
  </si>
  <si>
    <t>6.5.</t>
  </si>
  <si>
    <t>Prihodi od nefin. imovine i naknade štete - PROR. KORISNICI</t>
  </si>
  <si>
    <t>721</t>
  </si>
  <si>
    <t>Prihodi od prodaje građevinskih objekata</t>
  </si>
  <si>
    <t>INDEKS</t>
  </si>
  <si>
    <t>4=3/2*100</t>
  </si>
  <si>
    <t>RAČUN PRIHODA/ PRIMITKA</t>
  </si>
  <si>
    <t>NAZIV RAČUNA</t>
  </si>
  <si>
    <t>1.</t>
  </si>
  <si>
    <t>1.1.</t>
  </si>
  <si>
    <t>1.1.1.</t>
  </si>
  <si>
    <t xml:space="preserve">Prihodi iz nadležnog proračuna za financiranje reovne djalatnosti pror.kor.     </t>
  </si>
  <si>
    <t>Financiranje temeljem kriterija</t>
  </si>
  <si>
    <t>Financiranje temeljem stvarnih troškova</t>
  </si>
  <si>
    <t>1.1.2.</t>
  </si>
  <si>
    <t>Opći prihodi (nenamjenski)</t>
  </si>
  <si>
    <t>Produženi boravak</t>
  </si>
  <si>
    <t>1.2.</t>
  </si>
  <si>
    <t>Ulaganje u objekte osnovnih škola</t>
  </si>
  <si>
    <t>Pomoćnici u nastavi</t>
  </si>
  <si>
    <t xml:space="preserve">DONACIJE </t>
  </si>
  <si>
    <t>PRIHODI OD NEFINANCIJSKE IMOVINE I NADOKNADE ŠTETE</t>
  </si>
  <si>
    <t>IZVOR/PROGRAM/AKTIVNOST/ BROJ KONTA</t>
  </si>
  <si>
    <t>Aktivnost A106003</t>
  </si>
  <si>
    <t>INVESTICIJSKO ODRŽAVANJE</t>
  </si>
  <si>
    <t>Rashodi za materijal i energiju (COVID-19)</t>
  </si>
  <si>
    <t xml:space="preserve">Tek.pom.temeljem prijenosa sredstava EU </t>
  </si>
  <si>
    <t>Investicijsko održavanje</t>
  </si>
  <si>
    <t xml:space="preserve">Prihodi iz nadležnog proračuna za financiranje redovne djalatnosti pror.kor.     </t>
  </si>
  <si>
    <t>Tekuće pomoći tem. prijenosa EU-ERASMUS</t>
  </si>
  <si>
    <t>Pomoći proračunskim korisnicima iz proračuna koji im nije nadležan - ŠŠSOBŽ</t>
  </si>
  <si>
    <t xml:space="preserve">Prihodi po posebnim propisima </t>
  </si>
  <si>
    <t xml:space="preserve">Pomoći proračunskim korisnicima iz proračuna koji im nije nadležan - ŽUP </t>
  </si>
  <si>
    <t>Donacije od pravnih i fizičkih osoba izvan općeg proračuna - eks</t>
  </si>
  <si>
    <t>Pomoći proračunskim korisnicima iz proračuna koji im nije nadležan - ostalo MZO</t>
  </si>
  <si>
    <t>4.2.2.</t>
  </si>
  <si>
    <t>4.7.</t>
  </si>
  <si>
    <t>4.7.1.</t>
  </si>
  <si>
    <t xml:space="preserve">Pomoći proračunskim korisnicima iz proračuna koji im nije nadležan - HZZ </t>
  </si>
  <si>
    <t>Tekuće pomoći od izvanproračunskih korisnika/fondova - HZZ</t>
  </si>
  <si>
    <t xml:space="preserve">Prihodi iz nadležnog proračuna - PK Osnovne škole    </t>
  </si>
  <si>
    <t>5.2.</t>
  </si>
  <si>
    <t>Kapitalne donacije</t>
  </si>
  <si>
    <t>Kapitalne donacije - PRORAČUNSKI KORISNICI</t>
  </si>
  <si>
    <t>Donacije od pravnih i fizičkih osoba izvan općeg proračuna - postrojenje i oprema</t>
  </si>
  <si>
    <t>Donacije od pravnih i fizičkih osoba izvan općeg proračuna - knjige</t>
  </si>
  <si>
    <t>Pomoći proračunskim korisnicima iz proračuna koji im nije nadležan - ostali rashodi za zaposlene MZO</t>
  </si>
  <si>
    <t>Pomoći proračunskim korisnicima iz proračuna koji im nije nadležan - ostale naknade kućanstvima</t>
  </si>
  <si>
    <t>Prijenos između proračunskih korisnika istog proračuna - ŠŠSOBŽ</t>
  </si>
  <si>
    <t>Prihodi po posebnim propisima (školska kuhinja)</t>
  </si>
  <si>
    <t>Prihodi po posebnim propisima (produženi boravak-roditelji)</t>
  </si>
  <si>
    <t>4.2.</t>
  </si>
  <si>
    <t xml:space="preserve"> 5.2.1.</t>
  </si>
  <si>
    <t>4.3.</t>
  </si>
  <si>
    <t>4.3.2.</t>
  </si>
  <si>
    <t>Kapitalne pomoći iz državnog proračuna - PRORAČUNSKI KORISNICI</t>
  </si>
  <si>
    <t>Kapitalne pomoći iz državnog proračuna</t>
  </si>
  <si>
    <t xml:space="preserve">Postrojenje i oprema - kurikularna reforma - MIN </t>
  </si>
  <si>
    <t xml:space="preserve">Knjige - MIN </t>
  </si>
  <si>
    <t>OPĆI PRIHODI I PRIMICI - GRAD</t>
  </si>
  <si>
    <t>6=5/4x100</t>
  </si>
  <si>
    <t>P0183</t>
  </si>
  <si>
    <t>Prihodi od financijske imovine</t>
  </si>
  <si>
    <t>Tekuće pomoći iz županijskog proračuna</t>
  </si>
  <si>
    <t>PO280</t>
  </si>
  <si>
    <t>PO279</t>
  </si>
  <si>
    <t>PO280 01</t>
  </si>
  <si>
    <t>PO333 01</t>
  </si>
  <si>
    <t>PO365</t>
  </si>
  <si>
    <t>R1589</t>
  </si>
  <si>
    <t>Aktivnost A106201</t>
  </si>
  <si>
    <t>TEKUĆI POPRAVCI</t>
  </si>
  <si>
    <t>Ostale naknad građanima i kućanstvima (udžbenici)</t>
  </si>
  <si>
    <t>Ostali rashodi za zaposleneSTRUČNI ISPIT</t>
  </si>
  <si>
    <t xml:space="preserve">Ostali nespomenuti rashodi </t>
  </si>
  <si>
    <t>Izvor 4.7.</t>
  </si>
  <si>
    <t>Tek.pom. od izvanproračunskih fondova</t>
  </si>
  <si>
    <t>Izvor 4.7.1.</t>
  </si>
  <si>
    <t>Tekuće pomoći fondovi - hzz</t>
  </si>
  <si>
    <t>Aktivnost A106105</t>
  </si>
  <si>
    <t>STRUČNO OSPOSOBLJAVANJE</t>
  </si>
  <si>
    <t>Izvor 5.2.</t>
  </si>
  <si>
    <t>KAPITALNE donacije</t>
  </si>
  <si>
    <t>Izvor 5.2.1.</t>
  </si>
  <si>
    <t>Izvor 4.2.</t>
  </si>
  <si>
    <t>Tekuće pomoći iz ŽUP proračuna</t>
  </si>
  <si>
    <t>Izvor 4.2.2.</t>
  </si>
  <si>
    <t>Pomoći-PRORAČUNSKI KORISNICI - ŽUP</t>
  </si>
  <si>
    <t>Prijenos između pror. korisnika</t>
  </si>
  <si>
    <t>Izvor 4.3.</t>
  </si>
  <si>
    <t>Izvor 4.3.2.</t>
  </si>
  <si>
    <t>Aktivnost A106103</t>
  </si>
  <si>
    <t>UČENIČKE EKSKURZIJE</t>
  </si>
  <si>
    <t>NAKNADE TROŠKOVA ZAPOSLENIMA</t>
  </si>
  <si>
    <t>PRIHODI I PRIMICI  -  OŠ IVANA FILIPOVIĆA OSIJEK</t>
  </si>
  <si>
    <t>OŠ IVANA FILIPOVIĆA OSIJEK</t>
  </si>
  <si>
    <t>PO186</t>
  </si>
  <si>
    <t>P0187</t>
  </si>
  <si>
    <t>PO246</t>
  </si>
  <si>
    <t>PO543</t>
  </si>
  <si>
    <t>PO290</t>
  </si>
  <si>
    <t>PO291</t>
  </si>
  <si>
    <t>PO334</t>
  </si>
  <si>
    <t>PO347</t>
  </si>
  <si>
    <t>PO364</t>
  </si>
  <si>
    <t>PO363</t>
  </si>
  <si>
    <t>PO379</t>
  </si>
  <si>
    <t>4.9.1.</t>
  </si>
  <si>
    <t>Tekuće pomoći IZ GRADSKIH proračuna</t>
  </si>
  <si>
    <t>PO379 01</t>
  </si>
  <si>
    <t>Tekući prijenos između proračunskih korisnika istog proračuna</t>
  </si>
  <si>
    <t>PO401</t>
  </si>
  <si>
    <t>PO434</t>
  </si>
  <si>
    <t>1.1.4.</t>
  </si>
  <si>
    <t>Predfinanciranje EU PROJEKATA - šk shema</t>
  </si>
  <si>
    <t>Školska shema</t>
  </si>
  <si>
    <t>R1617</t>
  </si>
  <si>
    <t>R1618</t>
  </si>
  <si>
    <t>R1619</t>
  </si>
  <si>
    <t>R1620</t>
  </si>
  <si>
    <t>R1630</t>
  </si>
  <si>
    <t>R1610</t>
  </si>
  <si>
    <t>R1611</t>
  </si>
  <si>
    <t>R1612</t>
  </si>
  <si>
    <t>R1613</t>
  </si>
  <si>
    <t>R1614</t>
  </si>
  <si>
    <t>R1615</t>
  </si>
  <si>
    <t>R1616</t>
  </si>
  <si>
    <t>R1632</t>
  </si>
  <si>
    <t>R1633</t>
  </si>
  <si>
    <t>R1623</t>
  </si>
  <si>
    <t>R1624</t>
  </si>
  <si>
    <t>R1625</t>
  </si>
  <si>
    <t>R1626</t>
  </si>
  <si>
    <t>R1627</t>
  </si>
  <si>
    <t>R1628</t>
  </si>
  <si>
    <t xml:space="preserve">Ostali financijski rashodi </t>
  </si>
  <si>
    <t>R1606</t>
  </si>
  <si>
    <t>R1607</t>
  </si>
  <si>
    <t>R1608</t>
  </si>
  <si>
    <t>R1609</t>
  </si>
  <si>
    <t>Izvor 4.9.</t>
  </si>
  <si>
    <t>Izvor 4.9.1.</t>
  </si>
  <si>
    <t>Tek.pom. iz gradskih proračuna</t>
  </si>
  <si>
    <t xml:space="preserve">Tekuće pomoći </t>
  </si>
  <si>
    <t>Izvor 1.1.4.</t>
  </si>
  <si>
    <t xml:space="preserve">Aktivnost </t>
  </si>
  <si>
    <t>ŠKOLSKA SHEMA</t>
  </si>
  <si>
    <t>Program T106107</t>
  </si>
  <si>
    <t>PREDFINANCIRANJE EU PROJEKATA - PK</t>
  </si>
  <si>
    <t>R2954</t>
  </si>
  <si>
    <t>Pomoći proračunskim korisnicima iz proračuna koji im nije nadležan - udžbenici</t>
  </si>
  <si>
    <t xml:space="preserve">IZVJEŠTAJ O IZVRŠENJU FINANCIJSKOG PLANA ZA 2022. G.                                                                           PO PROGRAMSKOJ, EKONOMSKOJ I IZVORIMA FINANCIRANJA                     </t>
  </si>
  <si>
    <t>TEKUĆI PLAN 2022.</t>
  </si>
  <si>
    <t>OSTVARENJE/ IZVRŠENJE 2022.</t>
  </si>
  <si>
    <t>IZVJEŠTAJ O IZVRŠENJU FINANCIJSKOG PLANA ZA 2022.G. PO PROGRAMSKOJ, EKONOMSKOJ I IZVORIMA FINANCIRANJA</t>
  </si>
  <si>
    <t>TEKUĆI  PLAN 2022.</t>
  </si>
  <si>
    <t>Osijek, 14.07.2022..</t>
  </si>
  <si>
    <t>Prihodi od naknada šteta</t>
  </si>
  <si>
    <t>Školska shema - pdv 4.1.</t>
  </si>
  <si>
    <t>R1604</t>
  </si>
  <si>
    <t>R1605</t>
  </si>
  <si>
    <t>R1639</t>
  </si>
  <si>
    <t>R1640</t>
  </si>
  <si>
    <t>R1641</t>
  </si>
  <si>
    <t>R1642</t>
  </si>
  <si>
    <t>R1649</t>
  </si>
  <si>
    <t>R1650</t>
  </si>
  <si>
    <t>Rashodi za materijal i energiju -  pdv 4.1.</t>
  </si>
  <si>
    <t>R1651</t>
  </si>
  <si>
    <t xml:space="preserve">R1649 01 </t>
  </si>
  <si>
    <t>R2956</t>
  </si>
  <si>
    <t>Rashodi za materijal i energiju -  preneseni višak 4.1.4.</t>
  </si>
  <si>
    <t>R1651-01</t>
  </si>
  <si>
    <t>R1652</t>
  </si>
  <si>
    <t>R1653</t>
  </si>
  <si>
    <t>R1652-01</t>
  </si>
  <si>
    <t>R1625 -01</t>
  </si>
  <si>
    <t>R1625 -02</t>
  </si>
  <si>
    <t>R1625 -03</t>
  </si>
  <si>
    <t>R1643</t>
  </si>
  <si>
    <t>R1644</t>
  </si>
  <si>
    <t>R1621</t>
  </si>
  <si>
    <t>R1622</t>
  </si>
  <si>
    <t>R1621-01</t>
  </si>
  <si>
    <t>R1629-01</t>
  </si>
  <si>
    <t>R1629</t>
  </si>
  <si>
    <t>R1631</t>
  </si>
  <si>
    <t>R1638</t>
  </si>
  <si>
    <t>R1634</t>
  </si>
  <si>
    <t>R1635</t>
  </si>
  <si>
    <t>R1636</t>
  </si>
  <si>
    <t>R1637</t>
  </si>
  <si>
    <t>R1638-01</t>
  </si>
  <si>
    <t>R1654</t>
  </si>
  <si>
    <t>R1645</t>
  </si>
  <si>
    <t>R1646</t>
  </si>
  <si>
    <t>R1647</t>
  </si>
  <si>
    <t>R1648</t>
  </si>
  <si>
    <t>R1619-01</t>
  </si>
  <si>
    <t>RASHODI POSLOVANJA - Insp. nal + Hitne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</si>
</sst>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3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6EFCE"/>
      </patternFill>
    </fill>
    <fill>
      <patternFill patternType="solid">
        <fgColor rgb="FF696969"/>
        <bgColor rgb="FF696969"/>
      </patternFill>
    </fill>
    <fill>
      <patternFill patternType="solid">
        <fgColor rgb="FFFFFF97"/>
        <bgColor rgb="FFFFFF97"/>
      </patternFill>
    </fill>
    <fill>
      <patternFill patternType="solid">
        <fgColor theme="0"/>
        <bgColor rgb="FFFFFF97"/>
      </patternFill>
    </fill>
    <fill>
      <patternFill patternType="solid">
        <fgColor rgb="FFFFCC00"/>
        <bgColor rgb="FFFEDE01"/>
      </patternFill>
    </fill>
    <fill>
      <patternFill patternType="solid">
        <fgColor rgb="FFFFFF00"/>
        <bgColor rgb="FFFFEE7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696969"/>
      </patternFill>
    </fill>
    <fill>
      <patternFill patternType="solid">
        <fgColor rgb="FFFFC000"/>
        <bgColor rgb="FFFFFF97"/>
      </patternFill>
    </fill>
    <fill>
      <patternFill patternType="solid">
        <fgColor rgb="FFFFFF00"/>
        <bgColor rgb="FFFFFF97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  <xf numFmtId="0" fontId="28" fillId="29" borderId="0" applyNumberFormat="0" applyBorder="0" applyAlignment="0" applyProtection="0"/>
    <xf numFmtId="0" fontId="29" fillId="0" borderId="0"/>
  </cellStyleXfs>
  <cellXfs count="164">
    <xf numFmtId="0" fontId="0" fillId="0" borderId="0" xfId="0" applyNumberFormat="1" applyFill="1" applyBorder="1" applyAlignment="1" applyProtection="1"/>
    <xf numFmtId="0" fontId="14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/>
    </xf>
    <xf numFmtId="0" fontId="15" fillId="18" borderId="0" xfId="0" applyNumberFormat="1" applyFont="1" applyFill="1" applyBorder="1" applyAlignment="1" applyProtection="1">
      <alignment horizontal="center"/>
    </xf>
    <xf numFmtId="0" fontId="14" fillId="18" borderId="0" xfId="0" applyNumberFormat="1" applyFont="1" applyFill="1" applyBorder="1" applyAlignment="1" applyProtection="1">
      <alignment wrapText="1"/>
    </xf>
    <xf numFmtId="0" fontId="17" fillId="18" borderId="9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/>
    <xf numFmtId="0" fontId="19" fillId="0" borderId="8" xfId="0" applyNumberFormat="1" applyFont="1" applyFill="1" applyBorder="1" applyAlignment="1" applyProtection="1"/>
    <xf numFmtId="4" fontId="17" fillId="0" borderId="8" xfId="0" applyNumberFormat="1" applyFont="1" applyFill="1" applyBorder="1" applyAlignment="1" applyProtection="1"/>
    <xf numFmtId="0" fontId="17" fillId="18" borderId="8" xfId="0" applyNumberFormat="1" applyFont="1" applyFill="1" applyBorder="1" applyAlignment="1" applyProtection="1">
      <alignment wrapText="1"/>
    </xf>
    <xf numFmtId="0" fontId="19" fillId="0" borderId="8" xfId="0" applyNumberFormat="1" applyFont="1" applyFill="1" applyBorder="1" applyAlignment="1" applyProtection="1">
      <alignment wrapText="1"/>
    </xf>
    <xf numFmtId="4" fontId="19" fillId="0" borderId="8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wrapText="1"/>
    </xf>
    <xf numFmtId="0" fontId="20" fillId="18" borderId="8" xfId="0" applyNumberFormat="1" applyFont="1" applyFill="1" applyBorder="1" applyAlignment="1" applyProtection="1">
      <alignment wrapText="1"/>
    </xf>
    <xf numFmtId="0" fontId="17" fillId="18" borderId="8" xfId="0" applyNumberFormat="1" applyFont="1" applyFill="1" applyBorder="1" applyAlignment="1" applyProtection="1">
      <alignment horizontal="center"/>
    </xf>
    <xf numFmtId="4" fontId="19" fillId="0" borderId="9" xfId="0" applyNumberFormat="1" applyFont="1" applyFill="1" applyBorder="1" applyAlignment="1" applyProtection="1"/>
    <xf numFmtId="0" fontId="19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horizontal="center"/>
    </xf>
    <xf numFmtId="4" fontId="20" fillId="0" borderId="8" xfId="0" applyNumberFormat="1" applyFont="1" applyFill="1" applyBorder="1" applyAlignment="1" applyProtection="1"/>
    <xf numFmtId="4" fontId="21" fillId="0" borderId="8" xfId="0" applyNumberFormat="1" applyFont="1" applyFill="1" applyBorder="1" applyAlignment="1" applyProtection="1"/>
    <xf numFmtId="0" fontId="21" fillId="0" borderId="8" xfId="0" applyNumberFormat="1" applyFont="1" applyFill="1" applyBorder="1" applyAlignment="1" applyProtection="1"/>
    <xf numFmtId="4" fontId="21" fillId="0" borderId="9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wrapText="1"/>
    </xf>
    <xf numFmtId="0" fontId="21" fillId="0" borderId="8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wrapText="1"/>
    </xf>
    <xf numFmtId="4" fontId="19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8" xfId="0" applyNumberFormat="1" applyFont="1" applyFill="1" applyBorder="1" applyAlignment="1" applyProtection="1">
      <alignment horizontal="center"/>
    </xf>
    <xf numFmtId="0" fontId="17" fillId="19" borderId="8" xfId="0" applyNumberFormat="1" applyFont="1" applyFill="1" applyBorder="1" applyAlignment="1" applyProtection="1">
      <alignment wrapText="1"/>
    </xf>
    <xf numFmtId="0" fontId="17" fillId="20" borderId="8" xfId="0" applyNumberFormat="1" applyFont="1" applyFill="1" applyBorder="1" applyAlignment="1" applyProtection="1">
      <alignment wrapText="1"/>
    </xf>
    <xf numFmtId="0" fontId="17" fillId="21" borderId="8" xfId="0" applyNumberFormat="1" applyFont="1" applyFill="1" applyBorder="1" applyAlignment="1" applyProtection="1">
      <alignment wrapText="1"/>
    </xf>
    <xf numFmtId="0" fontId="17" fillId="22" borderId="8" xfId="0" applyNumberFormat="1" applyFont="1" applyFill="1" applyBorder="1" applyAlignment="1" applyProtection="1">
      <alignment wrapText="1"/>
    </xf>
    <xf numFmtId="0" fontId="17" fillId="23" borderId="8" xfId="0" applyNumberFormat="1" applyFont="1" applyFill="1" applyBorder="1" applyAlignment="1" applyProtection="1">
      <alignment wrapText="1"/>
    </xf>
    <xf numFmtId="0" fontId="17" fillId="24" borderId="8" xfId="0" applyNumberFormat="1" applyFont="1" applyFill="1" applyBorder="1" applyAlignment="1" applyProtection="1">
      <alignment wrapText="1"/>
    </xf>
    <xf numFmtId="0" fontId="17" fillId="25" borderId="8" xfId="0" applyNumberFormat="1" applyFont="1" applyFill="1" applyBorder="1" applyAlignment="1" applyProtection="1">
      <alignment wrapText="1"/>
    </xf>
    <xf numFmtId="0" fontId="17" fillId="24" borderId="10" xfId="0" applyNumberFormat="1" applyFont="1" applyFill="1" applyBorder="1" applyAlignment="1" applyProtection="1">
      <alignment horizontal="left"/>
    </xf>
    <xf numFmtId="0" fontId="17" fillId="24" borderId="8" xfId="0" applyNumberFormat="1" applyFont="1" applyFill="1" applyBorder="1" applyAlignment="1" applyProtection="1"/>
    <xf numFmtId="0" fontId="24" fillId="18" borderId="11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wrapText="1"/>
    </xf>
    <xf numFmtId="4" fontId="17" fillId="0" borderId="9" xfId="0" applyNumberFormat="1" applyFont="1" applyFill="1" applyBorder="1" applyAlignment="1" applyProtection="1"/>
    <xf numFmtId="0" fontId="17" fillId="18" borderId="14" xfId="0" applyNumberFormat="1" applyFont="1" applyFill="1" applyBorder="1" applyAlignment="1" applyProtection="1">
      <alignment wrapText="1"/>
    </xf>
    <xf numFmtId="4" fontId="17" fillId="0" borderId="14" xfId="0" applyNumberFormat="1" applyFont="1" applyFill="1" applyBorder="1" applyAlignment="1" applyProtection="1"/>
    <xf numFmtId="4" fontId="19" fillId="0" borderId="14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4" fontId="17" fillId="0" borderId="0" xfId="0" applyNumberFormat="1" applyFont="1" applyFill="1" applyBorder="1" applyAlignment="1" applyProtection="1"/>
    <xf numFmtId="0" fontId="17" fillId="19" borderId="0" xfId="0" applyNumberFormat="1" applyFont="1" applyFill="1" applyBorder="1" applyAlignment="1" applyProtection="1">
      <alignment horizontal="center"/>
    </xf>
    <xf numFmtId="0" fontId="17" fillId="19" borderId="0" xfId="0" applyNumberFormat="1" applyFont="1" applyFill="1" applyBorder="1" applyAlignment="1" applyProtection="1">
      <alignment wrapText="1"/>
    </xf>
    <xf numFmtId="0" fontId="17" fillId="19" borderId="12" xfId="0" applyNumberFormat="1" applyFont="1" applyFill="1" applyBorder="1" applyAlignment="1" applyProtection="1">
      <alignment wrapText="1"/>
    </xf>
    <xf numFmtId="0" fontId="19" fillId="19" borderId="12" xfId="0" applyNumberFormat="1" applyFont="1" applyFill="1" applyBorder="1" applyAlignment="1" applyProtection="1">
      <alignment horizontal="left"/>
    </xf>
    <xf numFmtId="0" fontId="27" fillId="28" borderId="8" xfId="0" applyNumberFormat="1" applyFont="1" applyFill="1" applyBorder="1" applyAlignment="1" applyProtection="1">
      <alignment wrapText="1"/>
    </xf>
    <xf numFmtId="0" fontId="15" fillId="24" borderId="8" xfId="0" applyNumberFormat="1" applyFont="1" applyFill="1" applyBorder="1" applyAlignment="1" applyProtection="1">
      <alignment wrapText="1"/>
    </xf>
    <xf numFmtId="4" fontId="17" fillId="21" borderId="8" xfId="0" applyNumberFormat="1" applyFont="1" applyFill="1" applyBorder="1" applyAlignment="1" applyProtection="1"/>
    <xf numFmtId="4" fontId="20" fillId="21" borderId="8" xfId="0" applyNumberFormat="1" applyFont="1" applyFill="1" applyBorder="1" applyAlignment="1" applyProtection="1"/>
    <xf numFmtId="0" fontId="21" fillId="21" borderId="8" xfId="0" applyNumberFormat="1" applyFont="1" applyFill="1" applyBorder="1" applyAlignment="1" applyProtection="1"/>
    <xf numFmtId="4" fontId="17" fillId="20" borderId="8" xfId="0" applyNumberFormat="1" applyFont="1" applyFill="1" applyBorder="1" applyAlignment="1" applyProtection="1"/>
    <xf numFmtId="4" fontId="20" fillId="20" borderId="8" xfId="0" applyNumberFormat="1" applyFont="1" applyFill="1" applyBorder="1" applyAlignment="1" applyProtection="1"/>
    <xf numFmtId="4" fontId="17" fillId="22" borderId="8" xfId="0" applyNumberFormat="1" applyFont="1" applyFill="1" applyBorder="1" applyAlignment="1" applyProtection="1"/>
    <xf numFmtId="4" fontId="20" fillId="22" borderId="8" xfId="0" applyNumberFormat="1" applyFont="1" applyFill="1" applyBorder="1" applyAlignment="1" applyProtection="1"/>
    <xf numFmtId="4" fontId="17" fillId="26" borderId="8" xfId="0" applyNumberFormat="1" applyFont="1" applyFill="1" applyBorder="1" applyAlignment="1" applyProtection="1"/>
    <xf numFmtId="4" fontId="20" fillId="26" borderId="8" xfId="0" applyNumberFormat="1" applyFont="1" applyFill="1" applyBorder="1" applyAlignment="1" applyProtection="1"/>
    <xf numFmtId="4" fontId="17" fillId="25" borderId="8" xfId="0" applyNumberFormat="1" applyFont="1" applyFill="1" applyBorder="1" applyAlignment="1" applyProtection="1"/>
    <xf numFmtId="0" fontId="17" fillId="25" borderId="8" xfId="0" applyNumberFormat="1" applyFont="1" applyFill="1" applyBorder="1" applyAlignment="1" applyProtection="1"/>
    <xf numFmtId="4" fontId="20" fillId="25" borderId="8" xfId="0" applyNumberFormat="1" applyFont="1" applyFill="1" applyBorder="1" applyAlignment="1" applyProtection="1"/>
    <xf numFmtId="4" fontId="17" fillId="24" borderId="8" xfId="0" applyNumberFormat="1" applyFont="1" applyFill="1" applyBorder="1" applyAlignment="1" applyProtection="1"/>
    <xf numFmtId="4" fontId="20" fillId="24" borderId="8" xfId="0" applyNumberFormat="1" applyFont="1" applyFill="1" applyBorder="1" applyAlignment="1" applyProtection="1"/>
    <xf numFmtId="0" fontId="21" fillId="24" borderId="8" xfId="0" applyNumberFormat="1" applyFont="1" applyFill="1" applyBorder="1" applyAlignment="1" applyProtection="1"/>
    <xf numFmtId="0" fontId="19" fillId="24" borderId="8" xfId="0" applyNumberFormat="1" applyFont="1" applyFill="1" applyBorder="1" applyAlignment="1" applyProtection="1"/>
    <xf numFmtId="0" fontId="15" fillId="21" borderId="8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31" fillId="0" borderId="8" xfId="39" applyNumberFormat="1" applyFont="1" applyFill="1" applyBorder="1" applyAlignment="1">
      <alignment vertical="center" wrapText="1" readingOrder="1"/>
    </xf>
    <xf numFmtId="0" fontId="32" fillId="30" borderId="8" xfId="39" applyNumberFormat="1" applyFont="1" applyFill="1" applyBorder="1" applyAlignment="1">
      <alignment horizontal="left" vertical="center" wrapText="1" readingOrder="1"/>
    </xf>
    <xf numFmtId="0" fontId="32" fillId="30" borderId="8" xfId="39" applyNumberFormat="1" applyFont="1" applyFill="1" applyBorder="1" applyAlignment="1">
      <alignment vertical="center" wrapText="1" readingOrder="1"/>
    </xf>
    <xf numFmtId="0" fontId="23" fillId="0" borderId="8" xfId="39" applyNumberFormat="1" applyFont="1" applyFill="1" applyBorder="1" applyAlignment="1">
      <alignment horizontal="left" vertical="center" wrapText="1" readingOrder="1"/>
    </xf>
    <xf numFmtId="0" fontId="23" fillId="0" borderId="8" xfId="39" applyNumberFormat="1" applyFont="1" applyFill="1" applyBorder="1" applyAlignment="1">
      <alignment vertical="center" wrapText="1" readingOrder="1"/>
    </xf>
    <xf numFmtId="0" fontId="31" fillId="0" borderId="8" xfId="39" applyNumberFormat="1" applyFont="1" applyFill="1" applyBorder="1" applyAlignment="1">
      <alignment horizontal="left" vertical="center" wrapText="1" readingOrder="1"/>
    </xf>
    <xf numFmtId="0" fontId="23" fillId="31" borderId="8" xfId="39" applyNumberFormat="1" applyFont="1" applyFill="1" applyBorder="1" applyAlignment="1">
      <alignment horizontal="left" vertical="center" wrapText="1" readingOrder="1"/>
    </xf>
    <xf numFmtId="0" fontId="23" fillId="31" borderId="8" xfId="39" applyNumberFormat="1" applyFont="1" applyFill="1" applyBorder="1" applyAlignment="1">
      <alignment vertical="center" wrapText="1" readingOrder="1"/>
    </xf>
    <xf numFmtId="0" fontId="31" fillId="0" borderId="8" xfId="39" applyNumberFormat="1" applyFont="1" applyFill="1" applyBorder="1" applyAlignment="1">
      <alignment horizontal="center" vertical="center" wrapText="1" readingOrder="1"/>
    </xf>
    <xf numFmtId="0" fontId="21" fillId="0" borderId="8" xfId="39" applyNumberFormat="1" applyFont="1" applyFill="1" applyBorder="1" applyAlignment="1">
      <alignment horizontal="left" vertical="center" wrapText="1" readingOrder="1"/>
    </xf>
    <xf numFmtId="0" fontId="21" fillId="0" borderId="8" xfId="39" applyNumberFormat="1" applyFont="1" applyFill="1" applyBorder="1" applyAlignment="1">
      <alignment vertical="center" wrapText="1" readingOrder="1"/>
    </xf>
    <xf numFmtId="0" fontId="23" fillId="0" borderId="8" xfId="39" applyNumberFormat="1" applyFont="1" applyFill="1" applyBorder="1" applyAlignment="1">
      <alignment horizontal="center" vertical="center" wrapText="1" readingOrder="1"/>
    </xf>
    <xf numFmtId="0" fontId="23" fillId="32" borderId="8" xfId="39" applyNumberFormat="1" applyFont="1" applyFill="1" applyBorder="1" applyAlignment="1">
      <alignment horizontal="left" vertical="center" wrapText="1" readingOrder="1"/>
    </xf>
    <xf numFmtId="0" fontId="23" fillId="32" borderId="8" xfId="39" applyNumberFormat="1" applyFont="1" applyFill="1" applyBorder="1" applyAlignment="1">
      <alignment vertical="center" wrapText="1" readingOrder="1"/>
    </xf>
    <xf numFmtId="164" fontId="23" fillId="32" borderId="8" xfId="39" applyNumberFormat="1" applyFont="1" applyFill="1" applyBorder="1" applyAlignment="1">
      <alignment horizontal="right" vertical="center" wrapText="1" readingOrder="1"/>
    </xf>
    <xf numFmtId="0" fontId="31" fillId="32" borderId="8" xfId="39" applyNumberFormat="1" applyFont="1" applyFill="1" applyBorder="1" applyAlignment="1">
      <alignment horizontal="left" vertical="center" wrapText="1" readingOrder="1"/>
    </xf>
    <xf numFmtId="0" fontId="31" fillId="32" borderId="8" xfId="39" applyNumberFormat="1" applyFont="1" applyFill="1" applyBorder="1" applyAlignment="1">
      <alignment vertical="center" wrapText="1" readingOrder="1"/>
    </xf>
    <xf numFmtId="164" fontId="31" fillId="32" borderId="8" xfId="39" applyNumberFormat="1" applyFont="1" applyFill="1" applyBorder="1" applyAlignment="1">
      <alignment horizontal="right" vertical="center" wrapText="1" readingOrder="1"/>
    </xf>
    <xf numFmtId="0" fontId="23" fillId="33" borderId="8" xfId="39" applyNumberFormat="1" applyFont="1" applyFill="1" applyBorder="1" applyAlignment="1">
      <alignment horizontal="left" vertical="center" wrapText="1" readingOrder="1"/>
    </xf>
    <xf numFmtId="0" fontId="23" fillId="33" borderId="8" xfId="39" applyNumberFormat="1" applyFont="1" applyFill="1" applyBorder="1" applyAlignment="1">
      <alignment vertical="center" wrapText="1" readingOrder="1"/>
    </xf>
    <xf numFmtId="0" fontId="23" fillId="34" borderId="8" xfId="39" applyNumberFormat="1" applyFont="1" applyFill="1" applyBorder="1" applyAlignment="1">
      <alignment horizontal="left" vertical="center" wrapText="1" readingOrder="1"/>
    </xf>
    <xf numFmtId="0" fontId="23" fillId="34" borderId="8" xfId="39" applyNumberFormat="1" applyFont="1" applyFill="1" applyBorder="1" applyAlignment="1">
      <alignment vertical="center" wrapText="1" readingOrder="1"/>
    </xf>
    <xf numFmtId="0" fontId="26" fillId="27" borderId="14" xfId="0" applyNumberFormat="1" applyFont="1" applyFill="1" applyBorder="1" applyAlignment="1" applyProtection="1">
      <alignment wrapText="1"/>
    </xf>
    <xf numFmtId="0" fontId="24" fillId="18" borderId="8" xfId="0" applyNumberFormat="1" applyFont="1" applyFill="1" applyBorder="1" applyAlignment="1" applyProtection="1">
      <alignment horizontal="center" vertical="center" wrapText="1"/>
    </xf>
    <xf numFmtId="0" fontId="17" fillId="18" borderId="8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27" borderId="18" xfId="0" applyNumberFormat="1" applyFont="1" applyFill="1" applyBorder="1" applyAlignment="1" applyProtection="1">
      <alignment horizontal="center"/>
    </xf>
    <xf numFmtId="0" fontId="25" fillId="28" borderId="12" xfId="0" applyNumberFormat="1" applyFont="1" applyFill="1" applyBorder="1" applyAlignment="1" applyProtection="1">
      <alignment horizontal="center" wrapText="1"/>
    </xf>
    <xf numFmtId="0" fontId="17" fillId="21" borderId="12" xfId="0" applyNumberFormat="1" applyFont="1" applyFill="1" applyBorder="1" applyAlignment="1" applyProtection="1">
      <alignment horizontal="center"/>
    </xf>
    <xf numFmtId="0" fontId="17" fillId="20" borderId="12" xfId="0" applyNumberFormat="1" applyFont="1" applyFill="1" applyBorder="1" applyAlignment="1" applyProtection="1">
      <alignment horizontal="center"/>
    </xf>
    <xf numFmtId="0" fontId="17" fillId="22" borderId="12" xfId="0" applyNumberFormat="1" applyFont="1" applyFill="1" applyBorder="1" applyAlignment="1" applyProtection="1">
      <alignment horizontal="center"/>
    </xf>
    <xf numFmtId="0" fontId="17" fillId="23" borderId="12" xfId="0" applyNumberFormat="1" applyFont="1" applyFill="1" applyBorder="1" applyAlignment="1" applyProtection="1">
      <alignment horizontal="center"/>
    </xf>
    <xf numFmtId="0" fontId="17" fillId="25" borderId="12" xfId="0" applyNumberFormat="1" applyFont="1" applyFill="1" applyBorder="1" applyAlignment="1" applyProtection="1">
      <alignment horizontal="center"/>
    </xf>
    <xf numFmtId="0" fontId="17" fillId="24" borderId="12" xfId="0" applyNumberFormat="1" applyFont="1" applyFill="1" applyBorder="1" applyAlignment="1" applyProtection="1">
      <alignment horizontal="center"/>
    </xf>
    <xf numFmtId="0" fontId="17" fillId="19" borderId="12" xfId="0" applyNumberFormat="1" applyFont="1" applyFill="1" applyBorder="1" applyAlignment="1" applyProtection="1">
      <alignment horizontal="center"/>
    </xf>
    <xf numFmtId="0" fontId="17" fillId="18" borderId="12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21" fillId="0" borderId="12" xfId="0" applyNumberFormat="1" applyFont="1" applyFill="1" applyBorder="1" applyAlignment="1" applyProtection="1">
      <alignment horizontal="center"/>
    </xf>
    <xf numFmtId="0" fontId="17" fillId="0" borderId="12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center"/>
    </xf>
    <xf numFmtId="0" fontId="17" fillId="18" borderId="18" xfId="0" applyNumberFormat="1" applyFont="1" applyFill="1" applyBorder="1" applyAlignment="1" applyProtection="1">
      <alignment horizontal="center"/>
    </xf>
    <xf numFmtId="0" fontId="20" fillId="18" borderId="12" xfId="0" applyNumberFormat="1" applyFont="1" applyFill="1" applyBorder="1" applyAlignment="1" applyProtection="1">
      <alignment horizontal="center"/>
    </xf>
    <xf numFmtId="0" fontId="17" fillId="24" borderId="12" xfId="0" applyNumberFormat="1" applyFont="1" applyFill="1" applyBorder="1" applyAlignment="1" applyProtection="1">
      <alignment horizontal="center" wrapText="1"/>
    </xf>
    <xf numFmtId="0" fontId="18" fillId="0" borderId="8" xfId="0" applyNumberFormat="1" applyFont="1" applyFill="1" applyBorder="1" applyAlignment="1" applyProtection="1"/>
    <xf numFmtId="0" fontId="16" fillId="0" borderId="8" xfId="0" applyNumberFormat="1" applyFont="1" applyFill="1" applyBorder="1" applyAlignment="1" applyProtection="1"/>
    <xf numFmtId="0" fontId="17" fillId="18" borderId="17" xfId="0" applyNumberFormat="1" applyFont="1" applyFill="1" applyBorder="1" applyAlignment="1" applyProtection="1">
      <alignment horizontal="center" vertical="center" wrapText="1"/>
    </xf>
    <xf numFmtId="0" fontId="16" fillId="24" borderId="8" xfId="0" applyNumberFormat="1" applyFont="1" applyFill="1" applyBorder="1" applyAlignment="1" applyProtection="1"/>
    <xf numFmtId="0" fontId="18" fillId="24" borderId="8" xfId="0" applyNumberFormat="1" applyFont="1" applyFill="1" applyBorder="1" applyAlignment="1" applyProtection="1"/>
    <xf numFmtId="0" fontId="23" fillId="25" borderId="12" xfId="0" applyNumberFormat="1" applyFont="1" applyFill="1" applyBorder="1" applyAlignment="1" applyProtection="1">
      <alignment horizontal="center"/>
    </xf>
    <xf numFmtId="0" fontId="17" fillId="25" borderId="8" xfId="0" applyNumberFormat="1" applyFont="1" applyFill="1" applyBorder="1" applyAlignment="1" applyProtection="1">
      <alignment horizontal="center"/>
    </xf>
    <xf numFmtId="4" fontId="36" fillId="0" borderId="8" xfId="0" applyNumberFormat="1" applyFont="1" applyFill="1" applyBorder="1" applyAlignment="1" applyProtection="1"/>
    <xf numFmtId="2" fontId="19" fillId="0" borderId="8" xfId="0" applyNumberFormat="1" applyFont="1" applyFill="1" applyBorder="1" applyAlignment="1" applyProtection="1"/>
    <xf numFmtId="2" fontId="17" fillId="18" borderId="8" xfId="0" applyNumberFormat="1" applyFont="1" applyFill="1" applyBorder="1" applyAlignment="1" applyProtection="1">
      <alignment horizontal="center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7" fillId="21" borderId="8" xfId="0" applyNumberFormat="1" applyFont="1" applyFill="1" applyBorder="1" applyAlignment="1" applyProtection="1">
      <alignment horizontal="center" vertical="center" wrapText="1"/>
    </xf>
    <xf numFmtId="2" fontId="17" fillId="22" borderId="8" xfId="0" applyNumberFormat="1" applyFont="1" applyFill="1" applyBorder="1" applyAlignment="1" applyProtection="1">
      <alignment horizontal="center" vertical="center" wrapText="1"/>
    </xf>
    <xf numFmtId="2" fontId="17" fillId="26" borderId="8" xfId="0" applyNumberFormat="1" applyFont="1" applyFill="1" applyBorder="1" applyAlignment="1" applyProtection="1">
      <alignment horizontal="center" vertical="center" wrapText="1"/>
    </xf>
    <xf numFmtId="2" fontId="17" fillId="35" borderId="8" xfId="0" applyNumberFormat="1" applyFont="1" applyFill="1" applyBorder="1" applyAlignment="1" applyProtection="1">
      <alignment horizontal="center" vertical="center" wrapText="1"/>
    </xf>
    <xf numFmtId="4" fontId="17" fillId="35" borderId="8" xfId="0" applyNumberFormat="1" applyFont="1" applyFill="1" applyBorder="1" applyAlignment="1" applyProtection="1"/>
    <xf numFmtId="2" fontId="17" fillId="24" borderId="8" xfId="0" applyNumberFormat="1" applyFont="1" applyFill="1" applyBorder="1" applyAlignment="1" applyProtection="1">
      <alignment horizontal="center" vertical="center" wrapText="1"/>
    </xf>
    <xf numFmtId="2" fontId="17" fillId="25" borderId="8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/>
    <xf numFmtId="0" fontId="28" fillId="19" borderId="8" xfId="38" applyNumberFormat="1" applyFill="1" applyBorder="1" applyAlignment="1">
      <alignment horizontal="center" vertical="center" wrapText="1" readingOrder="1"/>
    </xf>
    <xf numFmtId="164" fontId="32" fillId="30" borderId="8" xfId="39" applyNumberFormat="1" applyFont="1" applyFill="1" applyBorder="1" applyAlignment="1">
      <alignment horizontal="right" vertical="center" wrapText="1" readingOrder="1"/>
    </xf>
    <xf numFmtId="164" fontId="23" fillId="34" borderId="8" xfId="39" applyNumberFormat="1" applyFont="1" applyFill="1" applyBorder="1" applyAlignment="1">
      <alignment horizontal="right" vertical="center" wrapText="1" readingOrder="1"/>
    </xf>
    <xf numFmtId="164" fontId="23" fillId="31" borderId="8" xfId="39" applyNumberFormat="1" applyFont="1" applyFill="1" applyBorder="1" applyAlignment="1">
      <alignment horizontal="right" vertical="center" wrapText="1" readingOrder="1"/>
    </xf>
    <xf numFmtId="164" fontId="23" fillId="0" borderId="8" xfId="39" applyNumberFormat="1" applyFont="1" applyFill="1" applyBorder="1" applyAlignment="1">
      <alignment horizontal="right" vertical="center" wrapText="1" readingOrder="1"/>
    </xf>
    <xf numFmtId="164" fontId="31" fillId="0" borderId="8" xfId="39" applyNumberFormat="1" applyFont="1" applyFill="1" applyBorder="1" applyAlignment="1">
      <alignment horizontal="right" vertical="center" wrapText="1" readingOrder="1"/>
    </xf>
    <xf numFmtId="164" fontId="23" fillId="33" borderId="8" xfId="39" applyNumberFormat="1" applyFont="1" applyFill="1" applyBorder="1" applyAlignment="1">
      <alignment horizontal="right" vertical="center" wrapText="1" readingOrder="1"/>
    </xf>
    <xf numFmtId="164" fontId="21" fillId="0" borderId="8" xfId="39" applyNumberFormat="1" applyFont="1" applyFill="1" applyBorder="1" applyAlignment="1">
      <alignment horizontal="right" vertical="center" wrapText="1" readingOrder="1"/>
    </xf>
    <xf numFmtId="165" fontId="0" fillId="0" borderId="0" xfId="0" applyNumberFormat="1" applyFill="1" applyBorder="1" applyAlignment="1" applyProtection="1"/>
    <xf numFmtId="14" fontId="23" fillId="31" borderId="8" xfId="39" applyNumberFormat="1" applyFont="1" applyFill="1" applyBorder="1" applyAlignment="1">
      <alignment horizontal="left" vertical="center" wrapText="1" readingOrder="1"/>
    </xf>
    <xf numFmtId="164" fontId="23" fillId="37" borderId="8" xfId="39" applyNumberFormat="1" applyFont="1" applyFill="1" applyBorder="1" applyAlignment="1">
      <alignment horizontal="right" vertical="center" wrapText="1" readingOrder="1"/>
    </xf>
    <xf numFmtId="164" fontId="23" fillId="38" borderId="8" xfId="39" applyNumberFormat="1" applyFont="1" applyFill="1" applyBorder="1" applyAlignment="1">
      <alignment horizontal="right" vertical="center" wrapText="1" readingOrder="1"/>
    </xf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31" fillId="0" borderId="0" xfId="39" applyNumberFormat="1" applyFont="1" applyFill="1" applyBorder="1" applyAlignment="1">
      <alignment horizontal="left" vertical="center" wrapText="1" readingOrder="1"/>
    </xf>
    <xf numFmtId="4" fontId="16" fillId="0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164" fontId="32" fillId="36" borderId="0" xfId="39" applyNumberFormat="1" applyFont="1" applyFill="1" applyBorder="1" applyAlignment="1">
      <alignment horizontal="right" vertical="center" wrapText="1" readingOrder="1"/>
    </xf>
    <xf numFmtId="0" fontId="30" fillId="19" borderId="0" xfId="0" applyFont="1" applyFill="1" applyBorder="1"/>
    <xf numFmtId="0" fontId="24" fillId="0" borderId="15" xfId="39" applyNumberFormat="1" applyFont="1" applyFill="1" applyBorder="1" applyAlignment="1">
      <alignment horizontal="center" vertical="top" wrapText="1" readingOrder="1"/>
    </xf>
    <xf numFmtId="0" fontId="24" fillId="0" borderId="16" xfId="39" applyNumberFormat="1" applyFont="1" applyFill="1" applyBorder="1" applyAlignment="1">
      <alignment horizontal="center" vertical="top" wrapText="1" readingOrder="1"/>
    </xf>
    <xf numFmtId="0" fontId="24" fillId="0" borderId="12" xfId="39" applyNumberFormat="1" applyFont="1" applyFill="1" applyBorder="1" applyAlignment="1">
      <alignment horizontal="center" vertical="top" wrapText="1" readingOrder="1"/>
    </xf>
    <xf numFmtId="0" fontId="34" fillId="0" borderId="13" xfId="0" applyNumberFormat="1" applyFont="1" applyFill="1" applyBorder="1" applyAlignment="1" applyProtection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obro" xfId="38" builtinId="26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39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mruColors>
      <color rgb="FFFFFF00"/>
      <color rgb="FFFFFFCC"/>
      <color rgb="FFFFCC00"/>
      <color rgb="FF6699FF"/>
      <color rgb="FF3366FF"/>
      <color rgb="FF0033CC"/>
      <color rgb="FF666699"/>
      <color rgb="FFFF9900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view="pageLayout" zoomScaleNormal="100" workbookViewId="0">
      <selection sqref="A1:XFD1048576"/>
    </sheetView>
  </sheetViews>
  <sheetFormatPr defaultRowHeight="12.75" x14ac:dyDescent="0.2"/>
  <cols>
    <col min="1" max="1" width="9.42578125" customWidth="1"/>
    <col min="2" max="2" width="9.7109375" customWidth="1"/>
    <col min="3" max="3" width="39" customWidth="1"/>
    <col min="4" max="4" width="22.5703125" customWidth="1"/>
    <col min="5" max="5" width="21.5703125" customWidth="1"/>
    <col min="6" max="6" width="15.28515625" customWidth="1"/>
    <col min="8" max="8" width="12" customWidth="1"/>
  </cols>
  <sheetData>
    <row r="1" spans="1:8" ht="34.5" customHeight="1" x14ac:dyDescent="0.2">
      <c r="A1" s="159" t="s">
        <v>294</v>
      </c>
      <c r="B1" s="160"/>
      <c r="C1" s="160"/>
      <c r="D1" s="160"/>
      <c r="E1" s="160"/>
      <c r="F1" s="161"/>
    </row>
    <row r="2" spans="1:8" ht="23.25" customHeight="1" x14ac:dyDescent="0.25">
      <c r="A2" s="154" t="s">
        <v>233</v>
      </c>
      <c r="B2" s="155"/>
      <c r="C2" s="155"/>
      <c r="D2" s="155"/>
      <c r="E2" s="155"/>
      <c r="F2" s="156"/>
    </row>
    <row r="3" spans="1:8" ht="15" x14ac:dyDescent="0.25">
      <c r="A3" s="137"/>
      <c r="B3" s="137"/>
      <c r="C3" s="137"/>
      <c r="D3" s="137"/>
      <c r="E3" s="137"/>
      <c r="F3" s="137"/>
    </row>
    <row r="4" spans="1:8" ht="45" customHeight="1" x14ac:dyDescent="0.2">
      <c r="A4" s="75" t="s">
        <v>103</v>
      </c>
      <c r="B4" s="75" t="s">
        <v>145</v>
      </c>
      <c r="C4" s="83" t="s">
        <v>146</v>
      </c>
      <c r="D4" s="83" t="s">
        <v>295</v>
      </c>
      <c r="E4" s="83" t="s">
        <v>293</v>
      </c>
      <c r="F4" s="138" t="s">
        <v>143</v>
      </c>
    </row>
    <row r="5" spans="1:8" ht="33.75" customHeight="1" x14ac:dyDescent="0.2">
      <c r="A5" s="83">
        <v>1</v>
      </c>
      <c r="B5" s="83">
        <v>2</v>
      </c>
      <c r="C5" s="86">
        <v>3</v>
      </c>
      <c r="D5" s="86">
        <v>4</v>
      </c>
      <c r="E5" s="86">
        <v>5</v>
      </c>
      <c r="F5" s="138" t="s">
        <v>199</v>
      </c>
    </row>
    <row r="6" spans="1:8" ht="18" customHeight="1" x14ac:dyDescent="0.2">
      <c r="A6" s="76" t="s">
        <v>104</v>
      </c>
      <c r="B6" s="76" t="s">
        <v>104</v>
      </c>
      <c r="C6" s="77" t="s">
        <v>105</v>
      </c>
      <c r="D6" s="139">
        <f>D7+D27+D35+D43+D80+D91</f>
        <v>10433668</v>
      </c>
      <c r="E6" s="139">
        <f>E7+E27+E35+E43+E80+E91</f>
        <v>5057250.76</v>
      </c>
      <c r="F6" s="139">
        <f>E6/D6*100</f>
        <v>48.470497240280217</v>
      </c>
    </row>
    <row r="7" spans="1:8" ht="25.5" customHeight="1" x14ac:dyDescent="0.2">
      <c r="A7" s="93" t="s">
        <v>106</v>
      </c>
      <c r="B7" s="93" t="s">
        <v>147</v>
      </c>
      <c r="C7" s="94" t="s">
        <v>198</v>
      </c>
      <c r="D7" s="144">
        <f>D8+D20</f>
        <v>1257429</v>
      </c>
      <c r="E7" s="144">
        <f>E8+E20</f>
        <v>621354.72</v>
      </c>
      <c r="F7" s="148">
        <f t="shared" ref="F7:F11" si="0">(E7/D7)*100</f>
        <v>49.414696177676831</v>
      </c>
    </row>
    <row r="8" spans="1:8" ht="24" customHeight="1" x14ac:dyDescent="0.2">
      <c r="A8" s="95" t="s">
        <v>106</v>
      </c>
      <c r="B8" s="95" t="s">
        <v>148</v>
      </c>
      <c r="C8" s="96" t="s">
        <v>55</v>
      </c>
      <c r="D8" s="140">
        <f>D9+D13+D16</f>
        <v>666920</v>
      </c>
      <c r="E8" s="140">
        <f>E9+E13+E16</f>
        <v>317701.68</v>
      </c>
      <c r="F8" s="149">
        <f t="shared" si="0"/>
        <v>47.637149883044444</v>
      </c>
    </row>
    <row r="9" spans="1:8" ht="24" customHeight="1" x14ac:dyDescent="0.2">
      <c r="A9" s="81" t="s">
        <v>106</v>
      </c>
      <c r="B9" s="81" t="s">
        <v>149</v>
      </c>
      <c r="C9" s="82" t="s">
        <v>179</v>
      </c>
      <c r="D9" s="141">
        <f>D10</f>
        <v>8000</v>
      </c>
      <c r="E9" s="141">
        <f>E10</f>
        <v>2489.7600000000002</v>
      </c>
      <c r="F9" s="141">
        <f>(E9/D9)*100</f>
        <v>31.122000000000007</v>
      </c>
    </row>
    <row r="10" spans="1:8" ht="24" customHeight="1" x14ac:dyDescent="0.2">
      <c r="A10" s="87"/>
      <c r="B10" s="87">
        <v>671</v>
      </c>
      <c r="C10" s="88" t="s">
        <v>167</v>
      </c>
      <c r="D10" s="89">
        <f>D11+D12</f>
        <v>8000</v>
      </c>
      <c r="E10" s="89">
        <f>E11+E12</f>
        <v>2489.7600000000002</v>
      </c>
      <c r="F10" s="89">
        <f t="shared" si="0"/>
        <v>31.122000000000007</v>
      </c>
    </row>
    <row r="11" spans="1:8" ht="24" customHeight="1" x14ac:dyDescent="0.2">
      <c r="A11" s="90"/>
      <c r="B11" s="90">
        <v>671</v>
      </c>
      <c r="C11" s="91" t="s">
        <v>151</v>
      </c>
      <c r="D11" s="92">
        <v>7000</v>
      </c>
      <c r="E11" s="89">
        <v>2489.7600000000002</v>
      </c>
      <c r="F11" s="89">
        <f t="shared" si="0"/>
        <v>35.568000000000005</v>
      </c>
    </row>
    <row r="12" spans="1:8" ht="24" customHeight="1" x14ac:dyDescent="0.2">
      <c r="A12" s="90"/>
      <c r="B12" s="90">
        <v>671</v>
      </c>
      <c r="C12" s="91" t="s">
        <v>152</v>
      </c>
      <c r="D12" s="92">
        <v>1000</v>
      </c>
      <c r="E12" s="89">
        <v>0</v>
      </c>
      <c r="F12" s="89">
        <f>(E12/D12)*100</f>
        <v>0</v>
      </c>
    </row>
    <row r="13" spans="1:8" ht="24" customHeight="1" x14ac:dyDescent="0.2">
      <c r="A13" s="81" t="s">
        <v>106</v>
      </c>
      <c r="B13" s="81" t="s">
        <v>153</v>
      </c>
      <c r="C13" s="82" t="s">
        <v>154</v>
      </c>
      <c r="D13" s="141">
        <f>D14</f>
        <v>626524</v>
      </c>
      <c r="E13" s="141">
        <f>E14</f>
        <v>281221.84999999998</v>
      </c>
      <c r="F13" s="141">
        <f>F14</f>
        <v>44.886045865760927</v>
      </c>
    </row>
    <row r="14" spans="1:8" ht="24" customHeight="1" x14ac:dyDescent="0.2">
      <c r="A14" s="87"/>
      <c r="B14" s="87">
        <v>671</v>
      </c>
      <c r="C14" s="88" t="s">
        <v>167</v>
      </c>
      <c r="D14" s="89">
        <f>D15</f>
        <v>626524</v>
      </c>
      <c r="E14" s="89">
        <f>E15</f>
        <v>281221.84999999998</v>
      </c>
      <c r="F14" s="89">
        <f t="shared" ref="F14:F83" si="1">(E14/D14)*100</f>
        <v>44.886045865760927</v>
      </c>
    </row>
    <row r="15" spans="1:8" ht="24" customHeight="1" x14ac:dyDescent="0.2">
      <c r="A15" s="90"/>
      <c r="B15" s="90">
        <v>671</v>
      </c>
      <c r="C15" s="91" t="s">
        <v>155</v>
      </c>
      <c r="D15" s="92">
        <v>626524</v>
      </c>
      <c r="E15" s="89">
        <v>281221.84999999998</v>
      </c>
      <c r="F15" s="89">
        <f t="shared" si="1"/>
        <v>44.886045865760927</v>
      </c>
      <c r="H15" s="146"/>
    </row>
    <row r="16" spans="1:8" ht="24" customHeight="1" x14ac:dyDescent="0.2">
      <c r="A16" s="81" t="s">
        <v>106</v>
      </c>
      <c r="B16" s="81" t="s">
        <v>252</v>
      </c>
      <c r="C16" s="82" t="s">
        <v>253</v>
      </c>
      <c r="D16" s="141">
        <f>D17</f>
        <v>32396</v>
      </c>
      <c r="E16" s="141">
        <f>E17</f>
        <v>33990.07</v>
      </c>
      <c r="F16" s="141">
        <f>F17</f>
        <v>104.92057661439685</v>
      </c>
    </row>
    <row r="17" spans="1:13" ht="24" customHeight="1" x14ac:dyDescent="0.2">
      <c r="A17" s="87"/>
      <c r="B17" s="87">
        <v>671</v>
      </c>
      <c r="C17" s="88" t="s">
        <v>167</v>
      </c>
      <c r="D17" s="89">
        <f>D19+D18</f>
        <v>32396</v>
      </c>
      <c r="E17" s="89">
        <f>E19+E18</f>
        <v>33990.07</v>
      </c>
      <c r="F17" s="89">
        <f t="shared" ref="F17:F19" si="2">(E17/D17)*100</f>
        <v>104.92057661439685</v>
      </c>
    </row>
    <row r="18" spans="1:13" ht="24" customHeight="1" x14ac:dyDescent="0.2">
      <c r="A18" s="90"/>
      <c r="B18" s="90">
        <v>671</v>
      </c>
      <c r="C18" s="91" t="s">
        <v>254</v>
      </c>
      <c r="D18" s="92">
        <v>30848</v>
      </c>
      <c r="E18" s="89">
        <v>30650.07</v>
      </c>
      <c r="F18" s="89">
        <f t="shared" ref="F18" si="3">(E18/D18)*100</f>
        <v>99.358370072614107</v>
      </c>
      <c r="H18" s="146"/>
    </row>
    <row r="19" spans="1:13" ht="24" customHeight="1" x14ac:dyDescent="0.2">
      <c r="A19" s="90"/>
      <c r="B19" s="90">
        <v>671</v>
      </c>
      <c r="C19" s="91" t="s">
        <v>298</v>
      </c>
      <c r="D19" s="92">
        <v>1548</v>
      </c>
      <c r="E19" s="89">
        <v>3340</v>
      </c>
      <c r="F19" s="89">
        <f t="shared" si="2"/>
        <v>215.76227390180881</v>
      </c>
      <c r="H19" s="146"/>
    </row>
    <row r="20" spans="1:13" ht="24" customHeight="1" x14ac:dyDescent="0.2">
      <c r="A20" s="95" t="s">
        <v>106</v>
      </c>
      <c r="B20" s="95" t="s">
        <v>156</v>
      </c>
      <c r="C20" s="96" t="s">
        <v>61</v>
      </c>
      <c r="D20" s="140">
        <f>D21</f>
        <v>590509</v>
      </c>
      <c r="E20" s="140">
        <f>E21</f>
        <v>303653.04000000004</v>
      </c>
      <c r="F20" s="140">
        <f>F21</f>
        <v>51.422254360221444</v>
      </c>
      <c r="H20" s="146"/>
    </row>
    <row r="21" spans="1:13" ht="24" customHeight="1" x14ac:dyDescent="0.25">
      <c r="A21" s="90"/>
      <c r="B21" s="87">
        <v>671</v>
      </c>
      <c r="C21" s="88" t="s">
        <v>150</v>
      </c>
      <c r="D21" s="89">
        <f>D22+D23+D24+D25+D26</f>
        <v>590509</v>
      </c>
      <c r="E21" s="89">
        <f>E22+E23+E24+E25+E26</f>
        <v>303653.04000000004</v>
      </c>
      <c r="F21" s="89">
        <f t="shared" si="1"/>
        <v>51.422254360221444</v>
      </c>
      <c r="J21" s="157"/>
      <c r="K21" s="158"/>
      <c r="L21" s="158"/>
      <c r="M21" s="158"/>
    </row>
    <row r="22" spans="1:13" ht="24" customHeight="1" x14ac:dyDescent="0.2">
      <c r="A22" s="90"/>
      <c r="B22" s="90">
        <v>671</v>
      </c>
      <c r="C22" s="91" t="s">
        <v>151</v>
      </c>
      <c r="D22" s="92">
        <v>166009</v>
      </c>
      <c r="E22" s="89">
        <f>87805.71-2489.76</f>
        <v>85315.950000000012</v>
      </c>
      <c r="F22" s="89">
        <f t="shared" si="1"/>
        <v>51.392364269407089</v>
      </c>
    </row>
    <row r="23" spans="1:13" ht="24" customHeight="1" x14ac:dyDescent="0.2">
      <c r="A23" s="90"/>
      <c r="B23" s="90">
        <v>671</v>
      </c>
      <c r="C23" s="91" t="s">
        <v>152</v>
      </c>
      <c r="D23" s="92">
        <v>238000</v>
      </c>
      <c r="E23" s="89">
        <f>125317.32+2350</f>
        <v>127667.32</v>
      </c>
      <c r="F23" s="89">
        <f t="shared" si="1"/>
        <v>53.64173109243697</v>
      </c>
    </row>
    <row r="24" spans="1:13" ht="24" customHeight="1" x14ac:dyDescent="0.2">
      <c r="A24" s="90"/>
      <c r="B24" s="90">
        <v>671</v>
      </c>
      <c r="C24" s="91" t="s">
        <v>166</v>
      </c>
      <c r="D24" s="92">
        <v>0</v>
      </c>
      <c r="E24" s="89">
        <v>668.61</v>
      </c>
      <c r="F24" s="89">
        <v>0</v>
      </c>
    </row>
    <row r="25" spans="1:13" ht="24" customHeight="1" x14ac:dyDescent="0.2">
      <c r="A25" s="90"/>
      <c r="B25" s="90">
        <v>671</v>
      </c>
      <c r="C25" s="91" t="s">
        <v>157</v>
      </c>
      <c r="D25" s="92">
        <v>26500</v>
      </c>
      <c r="E25" s="89">
        <v>3323.13</v>
      </c>
      <c r="F25" s="89">
        <f t="shared" si="1"/>
        <v>12.54011320754717</v>
      </c>
    </row>
    <row r="26" spans="1:13" ht="24" customHeight="1" x14ac:dyDescent="0.2">
      <c r="A26" s="90"/>
      <c r="B26" s="90">
        <v>671</v>
      </c>
      <c r="C26" s="91" t="s">
        <v>158</v>
      </c>
      <c r="D26" s="92">
        <v>160000</v>
      </c>
      <c r="E26" s="89">
        <v>86678.03</v>
      </c>
      <c r="F26" s="89">
        <f t="shared" si="1"/>
        <v>54.173768749999994</v>
      </c>
    </row>
    <row r="27" spans="1:13" ht="24" customHeight="1" x14ac:dyDescent="0.2">
      <c r="A27" s="93" t="s">
        <v>106</v>
      </c>
      <c r="B27" s="93" t="s">
        <v>107</v>
      </c>
      <c r="C27" s="94" t="s">
        <v>95</v>
      </c>
      <c r="D27" s="144">
        <f>D28</f>
        <v>38065</v>
      </c>
      <c r="E27" s="144">
        <f>E28</f>
        <v>15046.68</v>
      </c>
      <c r="F27" s="144">
        <f>F28</f>
        <v>32.686666666666667</v>
      </c>
    </row>
    <row r="28" spans="1:13" ht="24" customHeight="1" x14ac:dyDescent="0.2">
      <c r="A28" s="95" t="s">
        <v>106</v>
      </c>
      <c r="B28" s="95" t="s">
        <v>108</v>
      </c>
      <c r="C28" s="96" t="s">
        <v>109</v>
      </c>
      <c r="D28" s="140">
        <f>D29+D31+D33</f>
        <v>38065</v>
      </c>
      <c r="E28" s="140">
        <f>E29+E31+E33</f>
        <v>15046.68</v>
      </c>
      <c r="F28" s="140">
        <f>F29+F31</f>
        <v>32.686666666666667</v>
      </c>
    </row>
    <row r="29" spans="1:13" ht="24" customHeight="1" x14ac:dyDescent="0.2">
      <c r="A29" s="80" t="s">
        <v>200</v>
      </c>
      <c r="B29" s="78">
        <v>641</v>
      </c>
      <c r="C29" s="79" t="s">
        <v>201</v>
      </c>
      <c r="D29" s="142">
        <f>D30</f>
        <v>0</v>
      </c>
      <c r="E29" s="142">
        <f>E30</f>
        <v>0</v>
      </c>
      <c r="F29" s="89">
        <v>0</v>
      </c>
    </row>
    <row r="30" spans="1:13" ht="24" customHeight="1" x14ac:dyDescent="0.2">
      <c r="A30" s="80"/>
      <c r="B30" s="80">
        <v>641</v>
      </c>
      <c r="C30" s="75" t="s">
        <v>201</v>
      </c>
      <c r="D30" s="143">
        <v>0</v>
      </c>
      <c r="E30" s="143">
        <v>0</v>
      </c>
      <c r="F30" s="89">
        <v>0</v>
      </c>
    </row>
    <row r="31" spans="1:13" ht="24" customHeight="1" x14ac:dyDescent="0.2">
      <c r="A31" s="80" t="s">
        <v>235</v>
      </c>
      <c r="B31" s="78" t="s">
        <v>110</v>
      </c>
      <c r="C31" s="79" t="s">
        <v>111</v>
      </c>
      <c r="D31" s="142">
        <f>D32</f>
        <v>30000</v>
      </c>
      <c r="E31" s="142">
        <f>E32</f>
        <v>9806</v>
      </c>
      <c r="F31" s="89">
        <f t="shared" si="1"/>
        <v>32.686666666666667</v>
      </c>
    </row>
    <row r="32" spans="1:13" ht="24" customHeight="1" x14ac:dyDescent="0.2">
      <c r="A32" s="80"/>
      <c r="B32" s="80" t="s">
        <v>110</v>
      </c>
      <c r="C32" s="75" t="s">
        <v>111</v>
      </c>
      <c r="D32" s="143">
        <v>30000</v>
      </c>
      <c r="E32" s="143">
        <v>9806</v>
      </c>
      <c r="F32" s="89">
        <f t="shared" si="1"/>
        <v>32.686666666666667</v>
      </c>
    </row>
    <row r="33" spans="1:6" ht="24" customHeight="1" x14ac:dyDescent="0.2">
      <c r="A33" s="80" t="s">
        <v>236</v>
      </c>
      <c r="B33" s="78" t="s">
        <v>112</v>
      </c>
      <c r="C33" s="79" t="s">
        <v>113</v>
      </c>
      <c r="D33" s="142">
        <f>D34</f>
        <v>8065</v>
      </c>
      <c r="E33" s="142">
        <f>E34</f>
        <v>5240.68</v>
      </c>
      <c r="F33" s="89">
        <v>0</v>
      </c>
    </row>
    <row r="34" spans="1:6" ht="24" customHeight="1" x14ac:dyDescent="0.2">
      <c r="A34" s="80"/>
      <c r="B34" s="80" t="s">
        <v>112</v>
      </c>
      <c r="C34" s="75" t="s">
        <v>113</v>
      </c>
      <c r="D34" s="143">
        <v>8065</v>
      </c>
      <c r="E34" s="143">
        <v>5240.68</v>
      </c>
      <c r="F34" s="89">
        <v>0</v>
      </c>
    </row>
    <row r="35" spans="1:6" ht="24" customHeight="1" x14ac:dyDescent="0.2">
      <c r="A35" s="93" t="s">
        <v>106</v>
      </c>
      <c r="B35" s="93" t="s">
        <v>114</v>
      </c>
      <c r="C35" s="94" t="s">
        <v>96</v>
      </c>
      <c r="D35" s="144">
        <f t="shared" ref="D35:F37" si="4">D36</f>
        <v>795100</v>
      </c>
      <c r="E35" s="144">
        <f t="shared" si="4"/>
        <v>406677.51</v>
      </c>
      <c r="F35" s="144">
        <f t="shared" si="4"/>
        <v>51.147970066658289</v>
      </c>
    </row>
    <row r="36" spans="1:6" ht="24" customHeight="1" x14ac:dyDescent="0.2">
      <c r="A36" s="95" t="s">
        <v>106</v>
      </c>
      <c r="B36" s="95" t="s">
        <v>115</v>
      </c>
      <c r="C36" s="96" t="s">
        <v>119</v>
      </c>
      <c r="D36" s="140">
        <f t="shared" si="4"/>
        <v>795100</v>
      </c>
      <c r="E36" s="140">
        <f t="shared" si="4"/>
        <v>406677.51</v>
      </c>
      <c r="F36" s="140">
        <f t="shared" si="4"/>
        <v>51.147970066658289</v>
      </c>
    </row>
    <row r="37" spans="1:6" ht="24" customHeight="1" x14ac:dyDescent="0.2">
      <c r="A37" s="81" t="s">
        <v>106</v>
      </c>
      <c r="B37" s="81" t="s">
        <v>116</v>
      </c>
      <c r="C37" s="82" t="s">
        <v>117</v>
      </c>
      <c r="D37" s="141">
        <f>D38+D42</f>
        <v>795100</v>
      </c>
      <c r="E37" s="141">
        <f t="shared" si="4"/>
        <v>406677.51</v>
      </c>
      <c r="F37" s="141">
        <f t="shared" si="4"/>
        <v>51.147970066658289</v>
      </c>
    </row>
    <row r="38" spans="1:6" ht="24" customHeight="1" x14ac:dyDescent="0.2">
      <c r="A38" s="80" t="s">
        <v>237</v>
      </c>
      <c r="B38" s="78" t="s">
        <v>118</v>
      </c>
      <c r="C38" s="79" t="s">
        <v>119</v>
      </c>
      <c r="D38" s="142">
        <f>D39+D40+D41</f>
        <v>795100</v>
      </c>
      <c r="E38" s="142">
        <f>E39+E41+E40+E42</f>
        <v>406677.51</v>
      </c>
      <c r="F38" s="89">
        <f t="shared" si="1"/>
        <v>51.147970066658289</v>
      </c>
    </row>
    <row r="39" spans="1:6" ht="24" customHeight="1" x14ac:dyDescent="0.2">
      <c r="A39" s="84"/>
      <c r="B39" s="84" t="s">
        <v>118</v>
      </c>
      <c r="C39" s="85" t="s">
        <v>188</v>
      </c>
      <c r="D39" s="145">
        <v>450900</v>
      </c>
      <c r="E39" s="145">
        <v>200012.35</v>
      </c>
      <c r="F39" s="89">
        <f t="shared" si="1"/>
        <v>44.358471944998897</v>
      </c>
    </row>
    <row r="40" spans="1:6" ht="24" customHeight="1" x14ac:dyDescent="0.2">
      <c r="A40" s="84"/>
      <c r="B40" s="84">
        <v>652</v>
      </c>
      <c r="C40" s="85" t="s">
        <v>189</v>
      </c>
      <c r="D40" s="145">
        <v>344200</v>
      </c>
      <c r="E40" s="145">
        <v>170652</v>
      </c>
      <c r="F40" s="89">
        <f t="shared" si="1"/>
        <v>49.579314352120861</v>
      </c>
    </row>
    <row r="41" spans="1:6" ht="24" customHeight="1" x14ac:dyDescent="0.2">
      <c r="A41" s="84"/>
      <c r="B41" s="84" t="s">
        <v>118</v>
      </c>
      <c r="C41" s="85" t="s">
        <v>170</v>
      </c>
      <c r="D41" s="145">
        <v>0</v>
      </c>
      <c r="E41" s="145">
        <v>1732</v>
      </c>
      <c r="F41" s="89">
        <v>0</v>
      </c>
    </row>
    <row r="42" spans="1:6" ht="24" customHeight="1" x14ac:dyDescent="0.2">
      <c r="A42" s="80" t="s">
        <v>238</v>
      </c>
      <c r="B42" s="78" t="s">
        <v>112</v>
      </c>
      <c r="C42" s="79" t="s">
        <v>113</v>
      </c>
      <c r="D42" s="142">
        <v>0</v>
      </c>
      <c r="E42" s="143">
        <v>34281.160000000003</v>
      </c>
      <c r="F42" s="89">
        <v>0</v>
      </c>
    </row>
    <row r="43" spans="1:6" ht="24" customHeight="1" x14ac:dyDescent="0.2">
      <c r="A43" s="93" t="s">
        <v>106</v>
      </c>
      <c r="B43" s="93" t="s">
        <v>120</v>
      </c>
      <c r="C43" s="94" t="s">
        <v>97</v>
      </c>
      <c r="D43" s="144">
        <f>D44+D55+D68+D73+D61+D78</f>
        <v>8322074</v>
      </c>
      <c r="E43" s="144">
        <f>E44+E55+E61+E68+E73</f>
        <v>4005228.5000000005</v>
      </c>
      <c r="F43" s="144">
        <f>E43/D43*100</f>
        <v>48.127768390427676</v>
      </c>
    </row>
    <row r="44" spans="1:6" ht="24" customHeight="1" x14ac:dyDescent="0.2">
      <c r="A44" s="95" t="s">
        <v>106</v>
      </c>
      <c r="B44" s="95" t="s">
        <v>121</v>
      </c>
      <c r="C44" s="96" t="s">
        <v>122</v>
      </c>
      <c r="D44" s="140">
        <f t="shared" ref="D44:F45" si="5">D45</f>
        <v>8015620</v>
      </c>
      <c r="E44" s="140">
        <f t="shared" si="5"/>
        <v>3882705.5700000003</v>
      </c>
      <c r="F44" s="140">
        <f t="shared" si="5"/>
        <v>48.46112793310035</v>
      </c>
    </row>
    <row r="45" spans="1:6" ht="24" customHeight="1" x14ac:dyDescent="0.2">
      <c r="A45" s="81" t="s">
        <v>106</v>
      </c>
      <c r="B45" s="81" t="s">
        <v>123</v>
      </c>
      <c r="C45" s="82" t="s">
        <v>124</v>
      </c>
      <c r="D45" s="141">
        <f>D46+D53</f>
        <v>8015620</v>
      </c>
      <c r="E45" s="141">
        <f t="shared" si="5"/>
        <v>3882705.5700000003</v>
      </c>
      <c r="F45" s="141">
        <f t="shared" si="5"/>
        <v>48.46112793310035</v>
      </c>
    </row>
    <row r="46" spans="1:6" ht="24" customHeight="1" x14ac:dyDescent="0.2">
      <c r="A46" s="78" t="s">
        <v>104</v>
      </c>
      <c r="B46" s="78" t="s">
        <v>125</v>
      </c>
      <c r="C46" s="79" t="s">
        <v>126</v>
      </c>
      <c r="D46" s="142">
        <f>D47+D50+D48+D49+D51+D52+J50</f>
        <v>8012000</v>
      </c>
      <c r="E46" s="142">
        <f>E47+E50+E52+E48+E49+E51</f>
        <v>3882705.5700000003</v>
      </c>
      <c r="F46" s="89">
        <f t="shared" si="1"/>
        <v>48.46112793310035</v>
      </c>
    </row>
    <row r="47" spans="1:6" ht="24" customHeight="1" x14ac:dyDescent="0.2">
      <c r="A47" s="80" t="s">
        <v>204</v>
      </c>
      <c r="B47" s="80" t="s">
        <v>125</v>
      </c>
      <c r="C47" s="75" t="s">
        <v>290</v>
      </c>
      <c r="D47" s="143">
        <v>0</v>
      </c>
      <c r="E47" s="143">
        <v>0</v>
      </c>
      <c r="F47" s="89">
        <v>0</v>
      </c>
    </row>
    <row r="48" spans="1:6" ht="24" customHeight="1" x14ac:dyDescent="0.2">
      <c r="A48" s="84" t="s">
        <v>240</v>
      </c>
      <c r="B48" s="84" t="s">
        <v>125</v>
      </c>
      <c r="C48" s="85" t="s">
        <v>128</v>
      </c>
      <c r="D48" s="145">
        <v>7395000</v>
      </c>
      <c r="E48" s="145">
        <v>3756702.37</v>
      </c>
      <c r="F48" s="89">
        <f t="shared" si="1"/>
        <v>50.80057295469912</v>
      </c>
    </row>
    <row r="49" spans="1:8" ht="24" customHeight="1" x14ac:dyDescent="0.2">
      <c r="A49" s="84" t="s">
        <v>203</v>
      </c>
      <c r="B49" s="84">
        <v>636</v>
      </c>
      <c r="C49" s="85" t="s">
        <v>185</v>
      </c>
      <c r="D49" s="145">
        <v>389000</v>
      </c>
      <c r="E49" s="145">
        <f>103693.15-19421.87-623+46.7</f>
        <v>83694.98</v>
      </c>
      <c r="F49" s="89">
        <f t="shared" si="1"/>
        <v>21.515419023136246</v>
      </c>
    </row>
    <row r="50" spans="1:8" ht="24" customHeight="1" x14ac:dyDescent="0.2">
      <c r="A50" s="80" t="s">
        <v>239</v>
      </c>
      <c r="B50" s="80" t="s">
        <v>125</v>
      </c>
      <c r="C50" s="75" t="s">
        <v>127</v>
      </c>
      <c r="D50" s="143">
        <v>35000</v>
      </c>
      <c r="E50" s="143">
        <v>0</v>
      </c>
      <c r="F50" s="89">
        <f t="shared" si="1"/>
        <v>0</v>
      </c>
    </row>
    <row r="51" spans="1:8" ht="24" customHeight="1" x14ac:dyDescent="0.2">
      <c r="A51" s="84" t="s">
        <v>203</v>
      </c>
      <c r="B51" s="84" t="s">
        <v>125</v>
      </c>
      <c r="C51" s="85" t="s">
        <v>173</v>
      </c>
      <c r="D51" s="145">
        <v>33000</v>
      </c>
      <c r="E51" s="145">
        <f>18916.35+19421.87+3970</f>
        <v>42308.22</v>
      </c>
      <c r="F51" s="89">
        <f t="shared" si="1"/>
        <v>128.20672727272728</v>
      </c>
    </row>
    <row r="52" spans="1:8" ht="24" customHeight="1" x14ac:dyDescent="0.2">
      <c r="A52" s="84" t="s">
        <v>203</v>
      </c>
      <c r="B52" s="84" t="s">
        <v>125</v>
      </c>
      <c r="C52" s="85" t="s">
        <v>186</v>
      </c>
      <c r="D52" s="145">
        <v>160000</v>
      </c>
      <c r="E52" s="145">
        <v>0</v>
      </c>
      <c r="F52" s="89">
        <f t="shared" si="1"/>
        <v>0</v>
      </c>
    </row>
    <row r="53" spans="1:8" ht="24" customHeight="1" x14ac:dyDescent="0.2">
      <c r="A53" s="78" t="s">
        <v>104</v>
      </c>
      <c r="B53" s="78" t="s">
        <v>112</v>
      </c>
      <c r="C53" s="79" t="s">
        <v>113</v>
      </c>
      <c r="D53" s="142">
        <f>D54</f>
        <v>3620</v>
      </c>
      <c r="E53" s="142">
        <v>0</v>
      </c>
      <c r="F53" s="89">
        <v>0</v>
      </c>
    </row>
    <row r="54" spans="1:8" ht="24" customHeight="1" x14ac:dyDescent="0.2">
      <c r="A54" s="80" t="s">
        <v>205</v>
      </c>
      <c r="B54" s="80" t="s">
        <v>112</v>
      </c>
      <c r="C54" s="75" t="s">
        <v>113</v>
      </c>
      <c r="D54" s="143">
        <v>3620</v>
      </c>
      <c r="E54" s="143">
        <v>0</v>
      </c>
      <c r="F54" s="89">
        <v>0</v>
      </c>
    </row>
    <row r="55" spans="1:8" ht="24" customHeight="1" x14ac:dyDescent="0.2">
      <c r="A55" s="95" t="s">
        <v>106</v>
      </c>
      <c r="B55" s="95" t="s">
        <v>190</v>
      </c>
      <c r="C55" s="96" t="s">
        <v>202</v>
      </c>
      <c r="D55" s="140">
        <f t="shared" ref="D55:F56" si="6">D56</f>
        <v>32650</v>
      </c>
      <c r="E55" s="140">
        <f t="shared" si="6"/>
        <v>34993</v>
      </c>
      <c r="F55" s="140">
        <f t="shared" si="6"/>
        <v>107.17611026033691</v>
      </c>
    </row>
    <row r="56" spans="1:8" ht="24" customHeight="1" x14ac:dyDescent="0.2">
      <c r="A56" s="95" t="s">
        <v>106</v>
      </c>
      <c r="B56" s="95" t="s">
        <v>174</v>
      </c>
      <c r="C56" s="82" t="s">
        <v>124</v>
      </c>
      <c r="D56" s="140">
        <f t="shared" si="6"/>
        <v>32650</v>
      </c>
      <c r="E56" s="140">
        <f t="shared" si="6"/>
        <v>34993</v>
      </c>
      <c r="F56" s="140">
        <f t="shared" si="6"/>
        <v>107.17611026033691</v>
      </c>
    </row>
    <row r="57" spans="1:8" ht="24" customHeight="1" x14ac:dyDescent="0.2">
      <c r="A57" s="78"/>
      <c r="B57" s="78">
        <v>636</v>
      </c>
      <c r="C57" s="79" t="s">
        <v>126</v>
      </c>
      <c r="D57" s="142">
        <f>D58+D59+D60</f>
        <v>32650</v>
      </c>
      <c r="E57" s="142">
        <f>E58+E60+E59</f>
        <v>34993</v>
      </c>
      <c r="F57" s="89">
        <f t="shared" si="1"/>
        <v>107.17611026033691</v>
      </c>
    </row>
    <row r="58" spans="1:8" ht="24" customHeight="1" x14ac:dyDescent="0.2">
      <c r="A58" s="80" t="s">
        <v>241</v>
      </c>
      <c r="B58" s="80">
        <v>636</v>
      </c>
      <c r="C58" s="85" t="s">
        <v>171</v>
      </c>
      <c r="D58" s="143">
        <v>0</v>
      </c>
      <c r="E58" s="143">
        <v>0</v>
      </c>
      <c r="F58" s="89">
        <v>0</v>
      </c>
    </row>
    <row r="59" spans="1:8" ht="24" customHeight="1" x14ac:dyDescent="0.2">
      <c r="A59" s="80" t="s">
        <v>241</v>
      </c>
      <c r="B59" s="84" t="s">
        <v>125</v>
      </c>
      <c r="C59" s="85" t="s">
        <v>169</v>
      </c>
      <c r="D59" s="145">
        <v>32650</v>
      </c>
      <c r="E59" s="145">
        <f>34993-800</f>
        <v>34193</v>
      </c>
      <c r="F59" s="89">
        <f t="shared" si="1"/>
        <v>104.72588055130167</v>
      </c>
    </row>
    <row r="60" spans="1:8" ht="24" customHeight="1" x14ac:dyDescent="0.2">
      <c r="A60" s="80" t="s">
        <v>241</v>
      </c>
      <c r="B60" s="84" t="s">
        <v>125</v>
      </c>
      <c r="C60" s="85" t="s">
        <v>187</v>
      </c>
      <c r="D60" s="145">
        <v>0</v>
      </c>
      <c r="E60" s="145">
        <v>800</v>
      </c>
      <c r="F60" s="89">
        <v>0</v>
      </c>
    </row>
    <row r="61" spans="1:8" ht="24" customHeight="1" x14ac:dyDescent="0.2">
      <c r="A61" s="95" t="s">
        <v>106</v>
      </c>
      <c r="B61" s="95" t="s">
        <v>192</v>
      </c>
      <c r="C61" s="96" t="s">
        <v>195</v>
      </c>
      <c r="D61" s="140">
        <f t="shared" ref="D61:F62" si="7">D62</f>
        <v>90500</v>
      </c>
      <c r="E61" s="140">
        <f t="shared" si="7"/>
        <v>0</v>
      </c>
      <c r="F61" s="140">
        <f t="shared" si="7"/>
        <v>0</v>
      </c>
      <c r="H61" s="146"/>
    </row>
    <row r="62" spans="1:8" ht="24" customHeight="1" x14ac:dyDescent="0.2">
      <c r="A62" s="95" t="s">
        <v>106</v>
      </c>
      <c r="B62" s="95" t="s">
        <v>193</v>
      </c>
      <c r="C62" s="82" t="s">
        <v>194</v>
      </c>
      <c r="D62" s="140">
        <f>D63+D66</f>
        <v>90500</v>
      </c>
      <c r="E62" s="140">
        <f t="shared" si="7"/>
        <v>0</v>
      </c>
      <c r="F62" s="140">
        <f t="shared" si="7"/>
        <v>0</v>
      </c>
    </row>
    <row r="63" spans="1:8" ht="24" customHeight="1" x14ac:dyDescent="0.2">
      <c r="A63" s="78"/>
      <c r="B63" s="78">
        <v>636</v>
      </c>
      <c r="C63" s="79" t="s">
        <v>126</v>
      </c>
      <c r="D63" s="142">
        <f>D64+D65</f>
        <v>90500</v>
      </c>
      <c r="E63" s="142">
        <f>E64+E65</f>
        <v>0</v>
      </c>
      <c r="F63" s="89">
        <f t="shared" si="1"/>
        <v>0</v>
      </c>
    </row>
    <row r="64" spans="1:8" ht="24" customHeight="1" x14ac:dyDescent="0.2">
      <c r="A64" s="80"/>
      <c r="B64" s="80">
        <v>636</v>
      </c>
      <c r="C64" s="85" t="s">
        <v>196</v>
      </c>
      <c r="D64" s="143">
        <v>6500</v>
      </c>
      <c r="E64" s="143">
        <v>0</v>
      </c>
      <c r="F64" s="89">
        <v>0</v>
      </c>
    </row>
    <row r="65" spans="1:6" ht="24" customHeight="1" x14ac:dyDescent="0.2">
      <c r="A65" s="84" t="s">
        <v>242</v>
      </c>
      <c r="B65" s="84">
        <v>636</v>
      </c>
      <c r="C65" s="85" t="s">
        <v>197</v>
      </c>
      <c r="D65" s="145">
        <v>84000</v>
      </c>
      <c r="E65" s="145">
        <v>0</v>
      </c>
      <c r="F65" s="89">
        <f t="shared" si="1"/>
        <v>0</v>
      </c>
    </row>
    <row r="66" spans="1:6" ht="24" customHeight="1" x14ac:dyDescent="0.2">
      <c r="A66" s="78" t="s">
        <v>104</v>
      </c>
      <c r="B66" s="78" t="s">
        <v>112</v>
      </c>
      <c r="C66" s="79" t="s">
        <v>113</v>
      </c>
      <c r="D66" s="142">
        <f>D67</f>
        <v>0</v>
      </c>
      <c r="E66" s="142">
        <v>0</v>
      </c>
      <c r="F66" s="89">
        <v>0</v>
      </c>
    </row>
    <row r="67" spans="1:6" ht="24" customHeight="1" x14ac:dyDescent="0.2">
      <c r="A67" s="80" t="s">
        <v>206</v>
      </c>
      <c r="B67" s="80" t="s">
        <v>112</v>
      </c>
      <c r="C67" s="75" t="s">
        <v>113</v>
      </c>
      <c r="D67" s="143">
        <v>0</v>
      </c>
      <c r="E67" s="143">
        <v>0</v>
      </c>
      <c r="F67" s="89">
        <v>0</v>
      </c>
    </row>
    <row r="68" spans="1:6" ht="24" customHeight="1" x14ac:dyDescent="0.2">
      <c r="A68" s="95" t="s">
        <v>106</v>
      </c>
      <c r="B68" s="95" t="s">
        <v>129</v>
      </c>
      <c r="C68" s="96" t="s">
        <v>130</v>
      </c>
      <c r="D68" s="140">
        <f>D69</f>
        <v>183304</v>
      </c>
      <c r="E68" s="140">
        <f>E69</f>
        <v>87529.93</v>
      </c>
      <c r="F68" s="140">
        <f>F69</f>
        <v>0</v>
      </c>
    </row>
    <row r="69" spans="1:6" ht="24" customHeight="1" x14ac:dyDescent="0.2">
      <c r="A69" s="81" t="s">
        <v>106</v>
      </c>
      <c r="B69" s="81" t="s">
        <v>131</v>
      </c>
      <c r="C69" s="82" t="s">
        <v>132</v>
      </c>
      <c r="D69" s="141">
        <f>D70+D71</f>
        <v>183304</v>
      </c>
      <c r="E69" s="141">
        <f>E71</f>
        <v>87529.93</v>
      </c>
      <c r="F69" s="141">
        <f>F70</f>
        <v>0</v>
      </c>
    </row>
    <row r="70" spans="1:6" ht="24" customHeight="1" x14ac:dyDescent="0.2">
      <c r="A70" s="80" t="s">
        <v>244</v>
      </c>
      <c r="B70" s="78">
        <v>638</v>
      </c>
      <c r="C70" s="79" t="s">
        <v>168</v>
      </c>
      <c r="D70" s="142">
        <v>0</v>
      </c>
      <c r="E70" s="142">
        <v>0</v>
      </c>
      <c r="F70" s="89">
        <v>0</v>
      </c>
    </row>
    <row r="71" spans="1:6" ht="24" customHeight="1" x14ac:dyDescent="0.2">
      <c r="A71" s="78" t="s">
        <v>104</v>
      </c>
      <c r="B71" s="78" t="s">
        <v>112</v>
      </c>
      <c r="C71" s="79" t="s">
        <v>113</v>
      </c>
      <c r="D71" s="142">
        <f>D72</f>
        <v>183304</v>
      </c>
      <c r="E71" s="142">
        <f>E72</f>
        <v>87529.93</v>
      </c>
      <c r="F71" s="89">
        <v>0</v>
      </c>
    </row>
    <row r="72" spans="1:6" ht="24" customHeight="1" x14ac:dyDescent="0.2">
      <c r="A72" s="80" t="s">
        <v>243</v>
      </c>
      <c r="B72" s="80" t="s">
        <v>112</v>
      </c>
      <c r="C72" s="75" t="s">
        <v>113</v>
      </c>
      <c r="D72" s="143">
        <v>183304</v>
      </c>
      <c r="E72" s="143">
        <v>87529.93</v>
      </c>
      <c r="F72" s="89">
        <v>0</v>
      </c>
    </row>
    <row r="73" spans="1:6" ht="24" customHeight="1" x14ac:dyDescent="0.2">
      <c r="A73" s="95" t="s">
        <v>106</v>
      </c>
      <c r="B73" s="95" t="s">
        <v>175</v>
      </c>
      <c r="C73" s="96" t="s">
        <v>130</v>
      </c>
      <c r="D73" s="140">
        <f>D74</f>
        <v>0</v>
      </c>
      <c r="E73" s="140">
        <f>E74</f>
        <v>0</v>
      </c>
      <c r="F73" s="140">
        <f>F74</f>
        <v>0</v>
      </c>
    </row>
    <row r="74" spans="1:6" ht="24" customHeight="1" x14ac:dyDescent="0.2">
      <c r="A74" s="81" t="s">
        <v>106</v>
      </c>
      <c r="B74" s="81" t="s">
        <v>176</v>
      </c>
      <c r="C74" s="82" t="s">
        <v>178</v>
      </c>
      <c r="D74" s="141">
        <f>D75+D76</f>
        <v>0</v>
      </c>
      <c r="E74" s="141">
        <f>E75+E76</f>
        <v>0</v>
      </c>
      <c r="F74" s="141">
        <f>F75+F76</f>
        <v>0</v>
      </c>
    </row>
    <row r="75" spans="1:6" ht="24" customHeight="1" x14ac:dyDescent="0.2">
      <c r="A75" s="78" t="s">
        <v>207</v>
      </c>
      <c r="B75" s="78">
        <v>636</v>
      </c>
      <c r="C75" s="85" t="s">
        <v>177</v>
      </c>
      <c r="D75" s="142">
        <v>0</v>
      </c>
      <c r="E75" s="142">
        <v>0</v>
      </c>
      <c r="F75" s="89">
        <v>0</v>
      </c>
    </row>
    <row r="76" spans="1:6" ht="24" customHeight="1" x14ac:dyDescent="0.2">
      <c r="A76" s="78" t="s">
        <v>104</v>
      </c>
      <c r="B76" s="78" t="s">
        <v>112</v>
      </c>
      <c r="C76" s="79" t="s">
        <v>113</v>
      </c>
      <c r="D76" s="142">
        <f>D77</f>
        <v>0</v>
      </c>
      <c r="E76" s="142">
        <f>E77</f>
        <v>0</v>
      </c>
      <c r="F76" s="89">
        <v>0</v>
      </c>
    </row>
    <row r="77" spans="1:6" ht="24" customHeight="1" x14ac:dyDescent="0.2">
      <c r="A77" s="80" t="s">
        <v>245</v>
      </c>
      <c r="B77" s="80" t="s">
        <v>112</v>
      </c>
      <c r="C77" s="75" t="s">
        <v>113</v>
      </c>
      <c r="D77" s="143">
        <v>0</v>
      </c>
      <c r="E77" s="143">
        <v>0</v>
      </c>
      <c r="F77" s="89">
        <v>0</v>
      </c>
    </row>
    <row r="78" spans="1:6" ht="24" customHeight="1" x14ac:dyDescent="0.2">
      <c r="A78" s="81" t="s">
        <v>106</v>
      </c>
      <c r="B78" s="81" t="s">
        <v>246</v>
      </c>
      <c r="C78" s="82" t="s">
        <v>247</v>
      </c>
      <c r="D78" s="141">
        <f>D79</f>
        <v>0</v>
      </c>
      <c r="E78" s="141">
        <f>E79</f>
        <v>0</v>
      </c>
      <c r="F78" s="141">
        <f>F79</f>
        <v>0</v>
      </c>
    </row>
    <row r="79" spans="1:6" ht="24" customHeight="1" x14ac:dyDescent="0.2">
      <c r="A79" s="78" t="s">
        <v>248</v>
      </c>
      <c r="B79" s="78">
        <v>639</v>
      </c>
      <c r="C79" s="85" t="s">
        <v>249</v>
      </c>
      <c r="D79" s="142">
        <v>0</v>
      </c>
      <c r="E79" s="142">
        <v>0</v>
      </c>
      <c r="F79" s="89">
        <v>0</v>
      </c>
    </row>
    <row r="80" spans="1:6" ht="24" customHeight="1" x14ac:dyDescent="0.2">
      <c r="A80" s="93" t="s">
        <v>106</v>
      </c>
      <c r="B80" s="93" t="s">
        <v>133</v>
      </c>
      <c r="C80" s="94" t="s">
        <v>159</v>
      </c>
      <c r="D80" s="144">
        <f>D81+D86</f>
        <v>10000</v>
      </c>
      <c r="E80" s="144">
        <f>E81+E86</f>
        <v>5600</v>
      </c>
      <c r="F80" s="144">
        <f>F81+F86</f>
        <v>56.000000000000007</v>
      </c>
    </row>
    <row r="81" spans="1:6" ht="24" customHeight="1" x14ac:dyDescent="0.2">
      <c r="A81" s="95" t="s">
        <v>106</v>
      </c>
      <c r="B81" s="95" t="s">
        <v>134</v>
      </c>
      <c r="C81" s="96" t="s">
        <v>47</v>
      </c>
      <c r="D81" s="140">
        <f t="shared" ref="D81:F82" si="8">D82</f>
        <v>10000</v>
      </c>
      <c r="E81" s="140">
        <f t="shared" si="8"/>
        <v>5600</v>
      </c>
      <c r="F81" s="140">
        <f t="shared" si="8"/>
        <v>56.000000000000007</v>
      </c>
    </row>
    <row r="82" spans="1:6" ht="24" customHeight="1" x14ac:dyDescent="0.2">
      <c r="A82" s="81" t="s">
        <v>106</v>
      </c>
      <c r="B82" s="81" t="s">
        <v>135</v>
      </c>
      <c r="C82" s="82" t="s">
        <v>88</v>
      </c>
      <c r="D82" s="141">
        <f t="shared" si="8"/>
        <v>10000</v>
      </c>
      <c r="E82" s="141">
        <f t="shared" si="8"/>
        <v>5600</v>
      </c>
      <c r="F82" s="141">
        <f t="shared" si="8"/>
        <v>56.000000000000007</v>
      </c>
    </row>
    <row r="83" spans="1:6" ht="24" customHeight="1" x14ac:dyDescent="0.2">
      <c r="A83" s="78" t="s">
        <v>104</v>
      </c>
      <c r="B83" s="78" t="s">
        <v>136</v>
      </c>
      <c r="C83" s="79" t="s">
        <v>137</v>
      </c>
      <c r="D83" s="142">
        <f>D84+D85</f>
        <v>10000</v>
      </c>
      <c r="E83" s="142">
        <v>5600</v>
      </c>
      <c r="F83" s="89">
        <f t="shared" si="1"/>
        <v>56.000000000000007</v>
      </c>
    </row>
    <row r="84" spans="1:6" ht="24" customHeight="1" x14ac:dyDescent="0.2">
      <c r="A84" s="80"/>
      <c r="B84" s="80" t="s">
        <v>136</v>
      </c>
      <c r="C84" s="75" t="s">
        <v>137</v>
      </c>
      <c r="D84" s="143">
        <v>0</v>
      </c>
      <c r="E84" s="143">
        <v>0</v>
      </c>
      <c r="F84" s="89">
        <v>0</v>
      </c>
    </row>
    <row r="85" spans="1:6" ht="24" customHeight="1" x14ac:dyDescent="0.2">
      <c r="A85" s="80" t="s">
        <v>250</v>
      </c>
      <c r="B85" s="80">
        <v>663</v>
      </c>
      <c r="C85" s="75" t="s">
        <v>172</v>
      </c>
      <c r="D85" s="143">
        <v>10000</v>
      </c>
      <c r="E85" s="143">
        <v>5600</v>
      </c>
      <c r="F85" s="89">
        <f t="shared" ref="F85:F94" si="9">(E85/D85)*100</f>
        <v>56.000000000000007</v>
      </c>
    </row>
    <row r="86" spans="1:6" ht="24" customHeight="1" x14ac:dyDescent="0.2">
      <c r="A86" s="95" t="s">
        <v>106</v>
      </c>
      <c r="B86" s="95" t="s">
        <v>180</v>
      </c>
      <c r="C86" s="96" t="s">
        <v>181</v>
      </c>
      <c r="D86" s="140">
        <f t="shared" ref="D86:E87" si="10">D87</f>
        <v>0</v>
      </c>
      <c r="E86" s="140">
        <f t="shared" si="10"/>
        <v>0</v>
      </c>
      <c r="F86" s="140">
        <v>0</v>
      </c>
    </row>
    <row r="87" spans="1:6" ht="24" customHeight="1" x14ac:dyDescent="0.2">
      <c r="A87" s="81" t="s">
        <v>106</v>
      </c>
      <c r="B87" s="147" t="s">
        <v>191</v>
      </c>
      <c r="C87" s="82" t="s">
        <v>182</v>
      </c>
      <c r="D87" s="141">
        <f t="shared" si="10"/>
        <v>0</v>
      </c>
      <c r="E87" s="141">
        <f t="shared" si="10"/>
        <v>0</v>
      </c>
      <c r="F87" s="141">
        <v>0</v>
      </c>
    </row>
    <row r="88" spans="1:6" ht="24" customHeight="1" x14ac:dyDescent="0.2">
      <c r="A88" s="78" t="s">
        <v>104</v>
      </c>
      <c r="B88" s="78">
        <v>663</v>
      </c>
      <c r="C88" s="79" t="s">
        <v>137</v>
      </c>
      <c r="D88" s="142">
        <f>D89+D90</f>
        <v>0</v>
      </c>
      <c r="E88" s="142">
        <f>E89+E90</f>
        <v>0</v>
      </c>
      <c r="F88" s="89">
        <v>0</v>
      </c>
    </row>
    <row r="89" spans="1:6" ht="24" customHeight="1" x14ac:dyDescent="0.2">
      <c r="A89" s="80"/>
      <c r="B89" s="80">
        <v>663</v>
      </c>
      <c r="C89" s="75" t="s">
        <v>183</v>
      </c>
      <c r="D89" s="143">
        <v>0</v>
      </c>
      <c r="E89" s="143">
        <v>0</v>
      </c>
      <c r="F89" s="89">
        <v>0</v>
      </c>
    </row>
    <row r="90" spans="1:6" ht="24" customHeight="1" x14ac:dyDescent="0.2">
      <c r="A90" s="80"/>
      <c r="B90" s="80">
        <v>663</v>
      </c>
      <c r="C90" s="75" t="s">
        <v>184</v>
      </c>
      <c r="D90" s="143">
        <v>0</v>
      </c>
      <c r="E90" s="143">
        <v>0</v>
      </c>
      <c r="F90" s="89">
        <v>0</v>
      </c>
    </row>
    <row r="91" spans="1:6" ht="24" customHeight="1" x14ac:dyDescent="0.2">
      <c r="A91" s="93" t="s">
        <v>106</v>
      </c>
      <c r="B91" s="93" t="s">
        <v>138</v>
      </c>
      <c r="C91" s="94" t="s">
        <v>160</v>
      </c>
      <c r="D91" s="144">
        <f t="shared" ref="D91:F92" si="11">D92</f>
        <v>11000</v>
      </c>
      <c r="E91" s="144">
        <f t="shared" si="11"/>
        <v>3343.35</v>
      </c>
      <c r="F91" s="144">
        <f t="shared" si="11"/>
        <v>30.394090909090909</v>
      </c>
    </row>
    <row r="92" spans="1:6" ht="24" customHeight="1" x14ac:dyDescent="0.2">
      <c r="A92" s="95" t="s">
        <v>106</v>
      </c>
      <c r="B92" s="95" t="s">
        <v>139</v>
      </c>
      <c r="C92" s="96" t="s">
        <v>140</v>
      </c>
      <c r="D92" s="140">
        <f t="shared" si="11"/>
        <v>11000</v>
      </c>
      <c r="E92" s="140">
        <f t="shared" si="11"/>
        <v>3343.35</v>
      </c>
      <c r="F92" s="140">
        <f t="shared" si="11"/>
        <v>30.394090909090909</v>
      </c>
    </row>
    <row r="93" spans="1:6" ht="24" customHeight="1" x14ac:dyDescent="0.2">
      <c r="A93" s="78" t="s">
        <v>104</v>
      </c>
      <c r="B93" s="78" t="s">
        <v>141</v>
      </c>
      <c r="C93" s="79" t="s">
        <v>142</v>
      </c>
      <c r="D93" s="142">
        <f>D94+D95</f>
        <v>11000</v>
      </c>
      <c r="E93" s="142">
        <f>E94+E95</f>
        <v>3343.35</v>
      </c>
      <c r="F93" s="89">
        <f t="shared" si="9"/>
        <v>30.394090909090909</v>
      </c>
    </row>
    <row r="94" spans="1:6" ht="24" customHeight="1" x14ac:dyDescent="0.2">
      <c r="A94" s="80" t="s">
        <v>251</v>
      </c>
      <c r="B94" s="80" t="s">
        <v>141</v>
      </c>
      <c r="C94" s="75" t="s">
        <v>142</v>
      </c>
      <c r="D94" s="143">
        <v>1000</v>
      </c>
      <c r="E94" s="143">
        <v>173.35</v>
      </c>
      <c r="F94" s="89">
        <f t="shared" si="9"/>
        <v>17.335000000000001</v>
      </c>
    </row>
    <row r="95" spans="1:6" ht="24" customHeight="1" x14ac:dyDescent="0.2">
      <c r="A95" s="80"/>
      <c r="B95" s="80">
        <v>65267</v>
      </c>
      <c r="C95" s="75" t="s">
        <v>297</v>
      </c>
      <c r="D95" s="143">
        <v>10000</v>
      </c>
      <c r="E95" s="143">
        <v>3170</v>
      </c>
      <c r="F95" s="89">
        <f t="shared" ref="F95" si="12">(E95/D95)*100</f>
        <v>31.7</v>
      </c>
    </row>
    <row r="96" spans="1:6" x14ac:dyDescent="0.2">
      <c r="A96" s="151"/>
    </row>
    <row r="97" spans="1:1" x14ac:dyDescent="0.2">
      <c r="A97" t="s">
        <v>296</v>
      </c>
    </row>
  </sheetData>
  <mergeCells count="3">
    <mergeCell ref="A2:F2"/>
    <mergeCell ref="J21:M21"/>
    <mergeCell ref="A1:F1"/>
  </mergeCells>
  <pageMargins left="0.15748031496062992" right="0.15748031496062992" top="0.43307086614173229" bottom="0.35433070866141736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H7" sqref="H7"/>
    </sheetView>
  </sheetViews>
  <sheetFormatPr defaultRowHeight="12.75" x14ac:dyDescent="0.2"/>
  <cols>
    <col min="1" max="1" width="9.42578125" customWidth="1"/>
    <col min="2" max="2" width="9.7109375" customWidth="1"/>
    <col min="3" max="3" width="39" customWidth="1"/>
    <col min="4" max="4" width="22.5703125" customWidth="1"/>
    <col min="5" max="5" width="21.5703125" customWidth="1"/>
    <col min="6" max="6" width="15.28515625" customWidth="1"/>
    <col min="8" max="8" width="12" customWidth="1"/>
  </cols>
  <sheetData>
    <row r="1" spans="1:8" ht="34.5" customHeight="1" x14ac:dyDescent="0.2">
      <c r="A1" s="159" t="s">
        <v>294</v>
      </c>
      <c r="B1" s="160"/>
      <c r="C1" s="160"/>
      <c r="D1" s="160"/>
      <c r="E1" s="160"/>
      <c r="F1" s="161"/>
    </row>
    <row r="2" spans="1:8" ht="23.25" customHeight="1" x14ac:dyDescent="0.25">
      <c r="A2" s="154" t="s">
        <v>233</v>
      </c>
      <c r="B2" s="155"/>
      <c r="C2" s="155"/>
      <c r="D2" s="155"/>
      <c r="E2" s="155"/>
      <c r="F2" s="156"/>
    </row>
    <row r="3" spans="1:8" ht="15" x14ac:dyDescent="0.25">
      <c r="A3" s="137"/>
      <c r="B3" s="137"/>
      <c r="C3" s="137"/>
      <c r="D3" s="137"/>
      <c r="E3" s="137"/>
      <c r="F3" s="137"/>
    </row>
    <row r="4" spans="1:8" ht="45" customHeight="1" x14ac:dyDescent="0.2">
      <c r="A4" s="75" t="s">
        <v>103</v>
      </c>
      <c r="B4" s="75" t="s">
        <v>145</v>
      </c>
      <c r="C4" s="83" t="s">
        <v>146</v>
      </c>
      <c r="D4" s="83" t="s">
        <v>295</v>
      </c>
      <c r="E4" s="83" t="s">
        <v>293</v>
      </c>
      <c r="F4" s="138" t="s">
        <v>143</v>
      </c>
    </row>
    <row r="5" spans="1:8" ht="33.75" customHeight="1" x14ac:dyDescent="0.2">
      <c r="A5" s="83">
        <v>1</v>
      </c>
      <c r="B5" s="83">
        <v>2</v>
      </c>
      <c r="C5" s="86">
        <v>3</v>
      </c>
      <c r="D5" s="86">
        <v>4</v>
      </c>
      <c r="E5" s="86">
        <v>5</v>
      </c>
      <c r="F5" s="138" t="s">
        <v>199</v>
      </c>
    </row>
    <row r="6" spans="1:8" ht="18" customHeight="1" x14ac:dyDescent="0.2">
      <c r="A6" s="76" t="s">
        <v>104</v>
      </c>
      <c r="B6" s="76" t="s">
        <v>104</v>
      </c>
      <c r="C6" s="77" t="s">
        <v>105</v>
      </c>
      <c r="D6" s="139">
        <f>D7+D27+D35+D43+D80+D91</f>
        <v>10433668</v>
      </c>
      <c r="E6" s="139">
        <f>E7+E27+E35+E43+E80+E91</f>
        <v>4930198.99</v>
      </c>
      <c r="F6" s="139">
        <f>E6/D6*100</f>
        <v>47.252787706106808</v>
      </c>
    </row>
    <row r="7" spans="1:8" ht="25.5" customHeight="1" x14ac:dyDescent="0.2">
      <c r="A7" s="93" t="s">
        <v>106</v>
      </c>
      <c r="B7" s="93" t="s">
        <v>147</v>
      </c>
      <c r="C7" s="94" t="s">
        <v>198</v>
      </c>
      <c r="D7" s="144">
        <f>D8+D20</f>
        <v>1257429</v>
      </c>
      <c r="E7" s="144">
        <f>E8+E20</f>
        <v>621354.72</v>
      </c>
      <c r="F7" s="148">
        <f t="shared" ref="F7:F11" si="0">(E7/D7)*100</f>
        <v>49.414696177676831</v>
      </c>
    </row>
    <row r="8" spans="1:8" ht="24" customHeight="1" x14ac:dyDescent="0.2">
      <c r="A8" s="95" t="s">
        <v>106</v>
      </c>
      <c r="B8" s="95" t="s">
        <v>148</v>
      </c>
      <c r="C8" s="96" t="s">
        <v>55</v>
      </c>
      <c r="D8" s="140">
        <f>D9+D13+D16</f>
        <v>666920</v>
      </c>
      <c r="E8" s="140">
        <f>E9+E13+E16</f>
        <v>317701.68</v>
      </c>
      <c r="F8" s="149">
        <f t="shared" si="0"/>
        <v>47.637149883044444</v>
      </c>
    </row>
    <row r="9" spans="1:8" ht="24" customHeight="1" x14ac:dyDescent="0.2">
      <c r="A9" s="81" t="s">
        <v>106</v>
      </c>
      <c r="B9" s="81" t="s">
        <v>149</v>
      </c>
      <c r="C9" s="82" t="s">
        <v>179</v>
      </c>
      <c r="D9" s="141">
        <f>D10</f>
        <v>8000</v>
      </c>
      <c r="E9" s="141">
        <f>E10</f>
        <v>2489.7600000000002</v>
      </c>
      <c r="F9" s="141">
        <f>(E9/D9)*100</f>
        <v>31.122000000000007</v>
      </c>
    </row>
    <row r="10" spans="1:8" ht="24" customHeight="1" x14ac:dyDescent="0.2">
      <c r="A10" s="87"/>
      <c r="B10" s="87">
        <v>671</v>
      </c>
      <c r="C10" s="88" t="s">
        <v>167</v>
      </c>
      <c r="D10" s="89">
        <f>D11+D12</f>
        <v>8000</v>
      </c>
      <c r="E10" s="89">
        <f>E11+E12</f>
        <v>2489.7600000000002</v>
      </c>
      <c r="F10" s="89">
        <f t="shared" si="0"/>
        <v>31.122000000000007</v>
      </c>
    </row>
    <row r="11" spans="1:8" ht="24" customHeight="1" x14ac:dyDescent="0.2">
      <c r="A11" s="90"/>
      <c r="B11" s="90">
        <v>671</v>
      </c>
      <c r="C11" s="91" t="s">
        <v>151</v>
      </c>
      <c r="D11" s="92">
        <v>7000</v>
      </c>
      <c r="E11" s="89">
        <v>2489.7600000000002</v>
      </c>
      <c r="F11" s="89">
        <f t="shared" si="0"/>
        <v>35.568000000000005</v>
      </c>
    </row>
    <row r="12" spans="1:8" ht="24" customHeight="1" x14ac:dyDescent="0.2">
      <c r="A12" s="90"/>
      <c r="B12" s="90">
        <v>671</v>
      </c>
      <c r="C12" s="91" t="s">
        <v>152</v>
      </c>
      <c r="D12" s="92">
        <v>1000</v>
      </c>
      <c r="E12" s="89">
        <v>0</v>
      </c>
      <c r="F12" s="89">
        <f>(E12/D12)*100</f>
        <v>0</v>
      </c>
    </row>
    <row r="13" spans="1:8" ht="24" customHeight="1" x14ac:dyDescent="0.2">
      <c r="A13" s="81" t="s">
        <v>106</v>
      </c>
      <c r="B13" s="81" t="s">
        <v>153</v>
      </c>
      <c r="C13" s="82" t="s">
        <v>154</v>
      </c>
      <c r="D13" s="141">
        <f>D14</f>
        <v>626524</v>
      </c>
      <c r="E13" s="141">
        <f>E14</f>
        <v>281221.84999999998</v>
      </c>
      <c r="F13" s="141">
        <f>F14</f>
        <v>44.886045865760927</v>
      </c>
    </row>
    <row r="14" spans="1:8" ht="24" customHeight="1" x14ac:dyDescent="0.2">
      <c r="A14" s="87"/>
      <c r="B14" s="87">
        <v>671</v>
      </c>
      <c r="C14" s="88" t="s">
        <v>167</v>
      </c>
      <c r="D14" s="89">
        <f>D15</f>
        <v>626524</v>
      </c>
      <c r="E14" s="89">
        <f>E15</f>
        <v>281221.84999999998</v>
      </c>
      <c r="F14" s="89">
        <f t="shared" ref="F14:F83" si="1">(E14/D14)*100</f>
        <v>44.886045865760927</v>
      </c>
    </row>
    <row r="15" spans="1:8" ht="24" customHeight="1" x14ac:dyDescent="0.2">
      <c r="A15" s="90"/>
      <c r="B15" s="90">
        <v>671</v>
      </c>
      <c r="C15" s="91" t="s">
        <v>155</v>
      </c>
      <c r="D15" s="92">
        <v>626524</v>
      </c>
      <c r="E15" s="89">
        <v>281221.84999999998</v>
      </c>
      <c r="F15" s="89">
        <f t="shared" si="1"/>
        <v>44.886045865760927</v>
      </c>
      <c r="H15" s="146"/>
    </row>
    <row r="16" spans="1:8" ht="24" customHeight="1" x14ac:dyDescent="0.2">
      <c r="A16" s="81" t="s">
        <v>106</v>
      </c>
      <c r="B16" s="81" t="s">
        <v>252</v>
      </c>
      <c r="C16" s="82" t="s">
        <v>253</v>
      </c>
      <c r="D16" s="141">
        <f>D17</f>
        <v>32396</v>
      </c>
      <c r="E16" s="141">
        <f>E17</f>
        <v>33990.07</v>
      </c>
      <c r="F16" s="141">
        <f>F17</f>
        <v>104.92057661439685</v>
      </c>
    </row>
    <row r="17" spans="1:13" ht="24" customHeight="1" x14ac:dyDescent="0.2">
      <c r="A17" s="87"/>
      <c r="B17" s="87">
        <v>671</v>
      </c>
      <c r="C17" s="88" t="s">
        <v>167</v>
      </c>
      <c r="D17" s="89">
        <f>D19+D18</f>
        <v>32396</v>
      </c>
      <c r="E17" s="89">
        <f>E19+E18</f>
        <v>33990.07</v>
      </c>
      <c r="F17" s="89">
        <f t="shared" ref="F17:F19" si="2">(E17/D17)*100</f>
        <v>104.92057661439685</v>
      </c>
    </row>
    <row r="18" spans="1:13" ht="24" customHeight="1" x14ac:dyDescent="0.2">
      <c r="A18" s="90"/>
      <c r="B18" s="90">
        <v>671</v>
      </c>
      <c r="C18" s="91" t="s">
        <v>254</v>
      </c>
      <c r="D18" s="92">
        <v>30848</v>
      </c>
      <c r="E18" s="89">
        <v>30650.07</v>
      </c>
      <c r="F18" s="89">
        <f t="shared" si="2"/>
        <v>99.358370072614107</v>
      </c>
      <c r="H18" s="146"/>
    </row>
    <row r="19" spans="1:13" ht="24" customHeight="1" x14ac:dyDescent="0.2">
      <c r="A19" s="90"/>
      <c r="B19" s="90">
        <v>671</v>
      </c>
      <c r="C19" s="91" t="s">
        <v>298</v>
      </c>
      <c r="D19" s="92">
        <v>1548</v>
      </c>
      <c r="E19" s="89">
        <v>3340</v>
      </c>
      <c r="F19" s="89">
        <f t="shared" si="2"/>
        <v>215.76227390180881</v>
      </c>
      <c r="H19" s="146"/>
    </row>
    <row r="20" spans="1:13" ht="24" customHeight="1" x14ac:dyDescent="0.2">
      <c r="A20" s="95" t="s">
        <v>106</v>
      </c>
      <c r="B20" s="95" t="s">
        <v>156</v>
      </c>
      <c r="C20" s="96" t="s">
        <v>61</v>
      </c>
      <c r="D20" s="140">
        <f>D21</f>
        <v>590509</v>
      </c>
      <c r="E20" s="140">
        <f>E21</f>
        <v>303653.04000000004</v>
      </c>
      <c r="F20" s="140">
        <f>F21</f>
        <v>51.422254360221444</v>
      </c>
      <c r="H20" s="146"/>
    </row>
    <row r="21" spans="1:13" ht="24" customHeight="1" x14ac:dyDescent="0.25">
      <c r="A21" s="90"/>
      <c r="B21" s="87">
        <v>671</v>
      </c>
      <c r="C21" s="88" t="s">
        <v>150</v>
      </c>
      <c r="D21" s="89">
        <f>D22+D23+D24+D25+D26</f>
        <v>590509</v>
      </c>
      <c r="E21" s="89">
        <f>E22+E23+E24+E25+E26</f>
        <v>303653.04000000004</v>
      </c>
      <c r="F21" s="89">
        <f t="shared" si="1"/>
        <v>51.422254360221444</v>
      </c>
      <c r="J21" s="157"/>
      <c r="K21" s="158"/>
      <c r="L21" s="158"/>
      <c r="M21" s="158"/>
    </row>
    <row r="22" spans="1:13" ht="24" customHeight="1" x14ac:dyDescent="0.2">
      <c r="A22" s="90"/>
      <c r="B22" s="90">
        <v>671</v>
      </c>
      <c r="C22" s="91" t="s">
        <v>151</v>
      </c>
      <c r="D22" s="92">
        <v>166009</v>
      </c>
      <c r="E22" s="89">
        <f>87805.71-2489.76</f>
        <v>85315.950000000012</v>
      </c>
      <c r="F22" s="89">
        <f t="shared" si="1"/>
        <v>51.392364269407089</v>
      </c>
    </row>
    <row r="23" spans="1:13" ht="24" customHeight="1" x14ac:dyDescent="0.2">
      <c r="A23" s="90"/>
      <c r="B23" s="90">
        <v>671</v>
      </c>
      <c r="C23" s="91" t="s">
        <v>152</v>
      </c>
      <c r="D23" s="92">
        <v>238000</v>
      </c>
      <c r="E23" s="89">
        <f>125317.32+2350</f>
        <v>127667.32</v>
      </c>
      <c r="F23" s="89">
        <f t="shared" si="1"/>
        <v>53.64173109243697</v>
      </c>
    </row>
    <row r="24" spans="1:13" ht="24" customHeight="1" x14ac:dyDescent="0.2">
      <c r="A24" s="90"/>
      <c r="B24" s="90">
        <v>671</v>
      </c>
      <c r="C24" s="91" t="s">
        <v>166</v>
      </c>
      <c r="D24" s="92">
        <v>0</v>
      </c>
      <c r="E24" s="89">
        <v>668.61</v>
      </c>
      <c r="F24" s="89">
        <v>0</v>
      </c>
    </row>
    <row r="25" spans="1:13" ht="24" customHeight="1" x14ac:dyDescent="0.2">
      <c r="A25" s="90"/>
      <c r="B25" s="90">
        <v>671</v>
      </c>
      <c r="C25" s="91" t="s">
        <v>157</v>
      </c>
      <c r="D25" s="92">
        <v>26500</v>
      </c>
      <c r="E25" s="89">
        <v>3323.13</v>
      </c>
      <c r="F25" s="89">
        <f t="shared" si="1"/>
        <v>12.54011320754717</v>
      </c>
    </row>
    <row r="26" spans="1:13" ht="24" customHeight="1" x14ac:dyDescent="0.2">
      <c r="A26" s="90"/>
      <c r="B26" s="90">
        <v>671</v>
      </c>
      <c r="C26" s="91" t="s">
        <v>158</v>
      </c>
      <c r="D26" s="92">
        <v>160000</v>
      </c>
      <c r="E26" s="89">
        <v>86678.03</v>
      </c>
      <c r="F26" s="89">
        <f t="shared" si="1"/>
        <v>54.173768749999994</v>
      </c>
    </row>
    <row r="27" spans="1:13" ht="24" customHeight="1" x14ac:dyDescent="0.2">
      <c r="A27" s="93" t="s">
        <v>106</v>
      </c>
      <c r="B27" s="93" t="s">
        <v>107</v>
      </c>
      <c r="C27" s="94" t="s">
        <v>95</v>
      </c>
      <c r="D27" s="144">
        <f>D28</f>
        <v>38065</v>
      </c>
      <c r="E27" s="144">
        <f>E28</f>
        <v>9806</v>
      </c>
      <c r="F27" s="144">
        <f>F28</f>
        <v>32.686666666666667</v>
      </c>
    </row>
    <row r="28" spans="1:13" ht="24" customHeight="1" x14ac:dyDescent="0.2">
      <c r="A28" s="95" t="s">
        <v>106</v>
      </c>
      <c r="B28" s="95" t="s">
        <v>108</v>
      </c>
      <c r="C28" s="96" t="s">
        <v>109</v>
      </c>
      <c r="D28" s="140">
        <f>D29+D31+D33</f>
        <v>38065</v>
      </c>
      <c r="E28" s="140">
        <f>E29+E31+E33</f>
        <v>9806</v>
      </c>
      <c r="F28" s="140">
        <f>F29+F31</f>
        <v>32.686666666666667</v>
      </c>
    </row>
    <row r="29" spans="1:13" ht="24" customHeight="1" x14ac:dyDescent="0.2">
      <c r="A29" s="80" t="s">
        <v>200</v>
      </c>
      <c r="B29" s="78">
        <v>641</v>
      </c>
      <c r="C29" s="79" t="s">
        <v>201</v>
      </c>
      <c r="D29" s="142">
        <f>D30</f>
        <v>0</v>
      </c>
      <c r="E29" s="142">
        <f>E30</f>
        <v>0</v>
      </c>
      <c r="F29" s="89">
        <v>0</v>
      </c>
    </row>
    <row r="30" spans="1:13" ht="24" customHeight="1" x14ac:dyDescent="0.2">
      <c r="A30" s="80"/>
      <c r="B30" s="80">
        <v>641</v>
      </c>
      <c r="C30" s="75" t="s">
        <v>201</v>
      </c>
      <c r="D30" s="143">
        <v>0</v>
      </c>
      <c r="E30" s="143">
        <v>0</v>
      </c>
      <c r="F30" s="89">
        <v>0</v>
      </c>
    </row>
    <row r="31" spans="1:13" ht="24" customHeight="1" x14ac:dyDescent="0.2">
      <c r="A31" s="80" t="s">
        <v>235</v>
      </c>
      <c r="B31" s="78" t="s">
        <v>110</v>
      </c>
      <c r="C31" s="79" t="s">
        <v>111</v>
      </c>
      <c r="D31" s="142">
        <f>D32</f>
        <v>30000</v>
      </c>
      <c r="E31" s="142">
        <f>E32</f>
        <v>9806</v>
      </c>
      <c r="F31" s="89">
        <f t="shared" si="1"/>
        <v>32.686666666666667</v>
      </c>
    </row>
    <row r="32" spans="1:13" ht="24" customHeight="1" x14ac:dyDescent="0.2">
      <c r="A32" s="80"/>
      <c r="B32" s="80" t="s">
        <v>110</v>
      </c>
      <c r="C32" s="75" t="s">
        <v>111</v>
      </c>
      <c r="D32" s="143">
        <v>30000</v>
      </c>
      <c r="E32" s="143">
        <v>9806</v>
      </c>
      <c r="F32" s="89">
        <f t="shared" si="1"/>
        <v>32.686666666666667</v>
      </c>
    </row>
    <row r="33" spans="1:6" ht="24" customHeight="1" x14ac:dyDescent="0.2">
      <c r="A33" s="80" t="s">
        <v>236</v>
      </c>
      <c r="B33" s="78" t="s">
        <v>112</v>
      </c>
      <c r="C33" s="79" t="s">
        <v>113</v>
      </c>
      <c r="D33" s="142">
        <f>D34</f>
        <v>8065</v>
      </c>
      <c r="E33" s="142">
        <f>E34</f>
        <v>0</v>
      </c>
      <c r="F33" s="89">
        <v>0</v>
      </c>
    </row>
    <row r="34" spans="1:6" ht="24" customHeight="1" x14ac:dyDescent="0.2">
      <c r="A34" s="80"/>
      <c r="B34" s="80" t="s">
        <v>112</v>
      </c>
      <c r="C34" s="75" t="s">
        <v>113</v>
      </c>
      <c r="D34" s="143">
        <v>8065</v>
      </c>
      <c r="E34" s="143">
        <v>0</v>
      </c>
      <c r="F34" s="89">
        <v>0</v>
      </c>
    </row>
    <row r="35" spans="1:6" ht="24" customHeight="1" x14ac:dyDescent="0.2">
      <c r="A35" s="93" t="s">
        <v>106</v>
      </c>
      <c r="B35" s="93" t="s">
        <v>114</v>
      </c>
      <c r="C35" s="94" t="s">
        <v>96</v>
      </c>
      <c r="D35" s="144">
        <f t="shared" ref="D35:F37" si="3">D36</f>
        <v>795100</v>
      </c>
      <c r="E35" s="144">
        <f t="shared" si="3"/>
        <v>372396.35</v>
      </c>
      <c r="F35" s="144">
        <f t="shared" si="3"/>
        <v>46.836416802917867</v>
      </c>
    </row>
    <row r="36" spans="1:6" ht="24" customHeight="1" x14ac:dyDescent="0.2">
      <c r="A36" s="95" t="s">
        <v>106</v>
      </c>
      <c r="B36" s="95" t="s">
        <v>115</v>
      </c>
      <c r="C36" s="96" t="s">
        <v>119</v>
      </c>
      <c r="D36" s="140">
        <f t="shared" si="3"/>
        <v>795100</v>
      </c>
      <c r="E36" s="140">
        <f t="shared" si="3"/>
        <v>372396.35</v>
      </c>
      <c r="F36" s="140">
        <f t="shared" si="3"/>
        <v>46.836416802917867</v>
      </c>
    </row>
    <row r="37" spans="1:6" ht="24" customHeight="1" x14ac:dyDescent="0.2">
      <c r="A37" s="81" t="s">
        <v>106</v>
      </c>
      <c r="B37" s="81" t="s">
        <v>116</v>
      </c>
      <c r="C37" s="82" t="s">
        <v>117</v>
      </c>
      <c r="D37" s="141">
        <f>D38+D42</f>
        <v>795100</v>
      </c>
      <c r="E37" s="141">
        <f t="shared" si="3"/>
        <v>372396.35</v>
      </c>
      <c r="F37" s="141">
        <f t="shared" si="3"/>
        <v>46.836416802917867</v>
      </c>
    </row>
    <row r="38" spans="1:6" ht="24" customHeight="1" x14ac:dyDescent="0.2">
      <c r="A38" s="80" t="s">
        <v>237</v>
      </c>
      <c r="B38" s="78" t="s">
        <v>118</v>
      </c>
      <c r="C38" s="79" t="s">
        <v>119</v>
      </c>
      <c r="D38" s="142">
        <f>D39+D40+D41</f>
        <v>795100</v>
      </c>
      <c r="E38" s="142">
        <f>E39+E41+E40+E42</f>
        <v>372396.35</v>
      </c>
      <c r="F38" s="89">
        <f t="shared" si="1"/>
        <v>46.836416802917867</v>
      </c>
    </row>
    <row r="39" spans="1:6" ht="24" customHeight="1" x14ac:dyDescent="0.2">
      <c r="A39" s="84"/>
      <c r="B39" s="84" t="s">
        <v>118</v>
      </c>
      <c r="C39" s="85" t="s">
        <v>188</v>
      </c>
      <c r="D39" s="145">
        <v>450900</v>
      </c>
      <c r="E39" s="145">
        <v>200012.35</v>
      </c>
      <c r="F39" s="89">
        <f t="shared" si="1"/>
        <v>44.358471944998897</v>
      </c>
    </row>
    <row r="40" spans="1:6" ht="24" customHeight="1" x14ac:dyDescent="0.2">
      <c r="A40" s="84"/>
      <c r="B40" s="84">
        <v>652</v>
      </c>
      <c r="C40" s="85" t="s">
        <v>189</v>
      </c>
      <c r="D40" s="145">
        <v>344200</v>
      </c>
      <c r="E40" s="145">
        <v>170652</v>
      </c>
      <c r="F40" s="89">
        <f t="shared" si="1"/>
        <v>49.579314352120861</v>
      </c>
    </row>
    <row r="41" spans="1:6" ht="24" customHeight="1" x14ac:dyDescent="0.2">
      <c r="A41" s="84"/>
      <c r="B41" s="84" t="s">
        <v>118</v>
      </c>
      <c r="C41" s="85" t="s">
        <v>170</v>
      </c>
      <c r="D41" s="145">
        <v>0</v>
      </c>
      <c r="E41" s="145">
        <v>1732</v>
      </c>
      <c r="F41" s="89">
        <v>0</v>
      </c>
    </row>
    <row r="42" spans="1:6" ht="24" customHeight="1" x14ac:dyDescent="0.2">
      <c r="A42" s="80" t="s">
        <v>238</v>
      </c>
      <c r="B42" s="78" t="s">
        <v>112</v>
      </c>
      <c r="C42" s="79" t="s">
        <v>113</v>
      </c>
      <c r="D42" s="142">
        <v>0</v>
      </c>
      <c r="E42" s="143">
        <v>0</v>
      </c>
      <c r="F42" s="89">
        <v>0</v>
      </c>
    </row>
    <row r="43" spans="1:6" ht="24" customHeight="1" x14ac:dyDescent="0.2">
      <c r="A43" s="93" t="s">
        <v>106</v>
      </c>
      <c r="B43" s="93" t="s">
        <v>120</v>
      </c>
      <c r="C43" s="94" t="s">
        <v>97</v>
      </c>
      <c r="D43" s="144">
        <f>D44+D55+D68+D73+D61+D78</f>
        <v>8322074</v>
      </c>
      <c r="E43" s="144">
        <f>E44+E55+E61+E68+E73</f>
        <v>3917698.5700000003</v>
      </c>
      <c r="F43" s="144">
        <f>E43/D43*100</f>
        <v>47.075988149108028</v>
      </c>
    </row>
    <row r="44" spans="1:6" ht="24" customHeight="1" x14ac:dyDescent="0.2">
      <c r="A44" s="95" t="s">
        <v>106</v>
      </c>
      <c r="B44" s="95" t="s">
        <v>121</v>
      </c>
      <c r="C44" s="96" t="s">
        <v>122</v>
      </c>
      <c r="D44" s="140">
        <f t="shared" ref="D44:F45" si="4">D45</f>
        <v>8015620</v>
      </c>
      <c r="E44" s="140">
        <f t="shared" si="4"/>
        <v>3882705.5700000003</v>
      </c>
      <c r="F44" s="140">
        <f t="shared" si="4"/>
        <v>48.46112793310035</v>
      </c>
    </row>
    <row r="45" spans="1:6" ht="24" customHeight="1" x14ac:dyDescent="0.2">
      <c r="A45" s="81" t="s">
        <v>106</v>
      </c>
      <c r="B45" s="81" t="s">
        <v>123</v>
      </c>
      <c r="C45" s="82" t="s">
        <v>124</v>
      </c>
      <c r="D45" s="141">
        <f>D46+D53</f>
        <v>8015620</v>
      </c>
      <c r="E45" s="141">
        <f t="shared" si="4"/>
        <v>3882705.5700000003</v>
      </c>
      <c r="F45" s="141">
        <f t="shared" si="4"/>
        <v>48.46112793310035</v>
      </c>
    </row>
    <row r="46" spans="1:6" ht="24" customHeight="1" x14ac:dyDescent="0.2">
      <c r="A46" s="78" t="s">
        <v>104</v>
      </c>
      <c r="B46" s="78" t="s">
        <v>125</v>
      </c>
      <c r="C46" s="79" t="s">
        <v>126</v>
      </c>
      <c r="D46" s="142">
        <f>D47+D50+D48+D49+D51+D52+J50</f>
        <v>8012000</v>
      </c>
      <c r="E46" s="142">
        <f>E47+E50+E52+E48+E49+E51</f>
        <v>3882705.5700000003</v>
      </c>
      <c r="F46" s="89">
        <f t="shared" si="1"/>
        <v>48.46112793310035</v>
      </c>
    </row>
    <row r="47" spans="1:6" ht="24" customHeight="1" x14ac:dyDescent="0.2">
      <c r="A47" s="80" t="s">
        <v>204</v>
      </c>
      <c r="B47" s="80" t="s">
        <v>125</v>
      </c>
      <c r="C47" s="75" t="s">
        <v>290</v>
      </c>
      <c r="D47" s="143">
        <v>0</v>
      </c>
      <c r="E47" s="143">
        <v>0</v>
      </c>
      <c r="F47" s="89">
        <v>0</v>
      </c>
    </row>
    <row r="48" spans="1:6" ht="24" customHeight="1" x14ac:dyDescent="0.2">
      <c r="A48" s="84" t="s">
        <v>240</v>
      </c>
      <c r="B48" s="84" t="s">
        <v>125</v>
      </c>
      <c r="C48" s="85" t="s">
        <v>128</v>
      </c>
      <c r="D48" s="145">
        <v>7395000</v>
      </c>
      <c r="E48" s="145">
        <v>3756702.37</v>
      </c>
      <c r="F48" s="89">
        <f t="shared" si="1"/>
        <v>50.80057295469912</v>
      </c>
    </row>
    <row r="49" spans="1:8" ht="24" customHeight="1" x14ac:dyDescent="0.2">
      <c r="A49" s="84" t="s">
        <v>203</v>
      </c>
      <c r="B49" s="84">
        <v>636</v>
      </c>
      <c r="C49" s="85" t="s">
        <v>185</v>
      </c>
      <c r="D49" s="145">
        <v>389000</v>
      </c>
      <c r="E49" s="145">
        <f>103693.15-19421.87-623+46.7</f>
        <v>83694.98</v>
      </c>
      <c r="F49" s="89">
        <f t="shared" si="1"/>
        <v>21.515419023136246</v>
      </c>
    </row>
    <row r="50" spans="1:8" ht="24" customHeight="1" x14ac:dyDescent="0.2">
      <c r="A50" s="80" t="s">
        <v>239</v>
      </c>
      <c r="B50" s="80" t="s">
        <v>125</v>
      </c>
      <c r="C50" s="75" t="s">
        <v>127</v>
      </c>
      <c r="D50" s="143">
        <v>35000</v>
      </c>
      <c r="E50" s="143">
        <v>0</v>
      </c>
      <c r="F50" s="89">
        <f t="shared" si="1"/>
        <v>0</v>
      </c>
    </row>
    <row r="51" spans="1:8" ht="24" customHeight="1" x14ac:dyDescent="0.2">
      <c r="A51" s="84" t="s">
        <v>203</v>
      </c>
      <c r="B51" s="84" t="s">
        <v>125</v>
      </c>
      <c r="C51" s="85" t="s">
        <v>173</v>
      </c>
      <c r="D51" s="145">
        <v>33000</v>
      </c>
      <c r="E51" s="145">
        <f>18916.35+19421.87+3970</f>
        <v>42308.22</v>
      </c>
      <c r="F51" s="89">
        <f t="shared" si="1"/>
        <v>128.20672727272728</v>
      </c>
    </row>
    <row r="52" spans="1:8" ht="24" customHeight="1" x14ac:dyDescent="0.2">
      <c r="A52" s="84" t="s">
        <v>203</v>
      </c>
      <c r="B52" s="84" t="s">
        <v>125</v>
      </c>
      <c r="C52" s="85" t="s">
        <v>186</v>
      </c>
      <c r="D52" s="145">
        <v>160000</v>
      </c>
      <c r="E52" s="145">
        <v>0</v>
      </c>
      <c r="F52" s="89">
        <f t="shared" si="1"/>
        <v>0</v>
      </c>
    </row>
    <row r="53" spans="1:8" ht="24" customHeight="1" x14ac:dyDescent="0.2">
      <c r="A53" s="78" t="s">
        <v>104</v>
      </c>
      <c r="B53" s="78" t="s">
        <v>112</v>
      </c>
      <c r="C53" s="79" t="s">
        <v>113</v>
      </c>
      <c r="D53" s="142">
        <f>D54</f>
        <v>3620</v>
      </c>
      <c r="E53" s="142">
        <v>0</v>
      </c>
      <c r="F53" s="89">
        <v>0</v>
      </c>
    </row>
    <row r="54" spans="1:8" ht="24" customHeight="1" x14ac:dyDescent="0.2">
      <c r="A54" s="80" t="s">
        <v>205</v>
      </c>
      <c r="B54" s="80" t="s">
        <v>112</v>
      </c>
      <c r="C54" s="75" t="s">
        <v>113</v>
      </c>
      <c r="D54" s="143">
        <v>3620</v>
      </c>
      <c r="E54" s="143">
        <v>0</v>
      </c>
      <c r="F54" s="89">
        <v>0</v>
      </c>
    </row>
    <row r="55" spans="1:8" ht="24" customHeight="1" x14ac:dyDescent="0.2">
      <c r="A55" s="95" t="s">
        <v>106</v>
      </c>
      <c r="B55" s="95" t="s">
        <v>190</v>
      </c>
      <c r="C55" s="96" t="s">
        <v>202</v>
      </c>
      <c r="D55" s="140">
        <f t="shared" ref="D55:F56" si="5">D56</f>
        <v>32650</v>
      </c>
      <c r="E55" s="140">
        <f t="shared" si="5"/>
        <v>34993</v>
      </c>
      <c r="F55" s="140">
        <f t="shared" si="5"/>
        <v>107.17611026033691</v>
      </c>
    </row>
    <row r="56" spans="1:8" ht="24" customHeight="1" x14ac:dyDescent="0.2">
      <c r="A56" s="95" t="s">
        <v>106</v>
      </c>
      <c r="B56" s="95" t="s">
        <v>174</v>
      </c>
      <c r="C56" s="82" t="s">
        <v>124</v>
      </c>
      <c r="D56" s="140">
        <f t="shared" si="5"/>
        <v>32650</v>
      </c>
      <c r="E56" s="140">
        <f t="shared" si="5"/>
        <v>34993</v>
      </c>
      <c r="F56" s="140">
        <f t="shared" si="5"/>
        <v>107.17611026033691</v>
      </c>
    </row>
    <row r="57" spans="1:8" ht="24" customHeight="1" x14ac:dyDescent="0.2">
      <c r="A57" s="78"/>
      <c r="B57" s="78">
        <v>636</v>
      </c>
      <c r="C57" s="79" t="s">
        <v>126</v>
      </c>
      <c r="D57" s="142">
        <f>D58+D59+D60</f>
        <v>32650</v>
      </c>
      <c r="E57" s="142">
        <f>E58+E60+E59</f>
        <v>34993</v>
      </c>
      <c r="F57" s="89">
        <f t="shared" si="1"/>
        <v>107.17611026033691</v>
      </c>
    </row>
    <row r="58" spans="1:8" ht="24" customHeight="1" x14ac:dyDescent="0.2">
      <c r="A58" s="80" t="s">
        <v>241</v>
      </c>
      <c r="B58" s="80">
        <v>636</v>
      </c>
      <c r="C58" s="85" t="s">
        <v>171</v>
      </c>
      <c r="D58" s="143">
        <v>0</v>
      </c>
      <c r="E58" s="143">
        <v>0</v>
      </c>
      <c r="F58" s="89">
        <v>0</v>
      </c>
    </row>
    <row r="59" spans="1:8" ht="24" customHeight="1" x14ac:dyDescent="0.2">
      <c r="A59" s="80" t="s">
        <v>241</v>
      </c>
      <c r="B59" s="84" t="s">
        <v>125</v>
      </c>
      <c r="C59" s="85" t="s">
        <v>169</v>
      </c>
      <c r="D59" s="145">
        <v>32650</v>
      </c>
      <c r="E59" s="145">
        <f>34993-800</f>
        <v>34193</v>
      </c>
      <c r="F59" s="89">
        <f t="shared" si="1"/>
        <v>104.72588055130167</v>
      </c>
    </row>
    <row r="60" spans="1:8" ht="24" customHeight="1" x14ac:dyDescent="0.2">
      <c r="A60" s="80" t="s">
        <v>241</v>
      </c>
      <c r="B60" s="84" t="s">
        <v>125</v>
      </c>
      <c r="C60" s="85" t="s">
        <v>187</v>
      </c>
      <c r="D60" s="145">
        <v>0</v>
      </c>
      <c r="E60" s="145">
        <v>800</v>
      </c>
      <c r="F60" s="89">
        <v>0</v>
      </c>
    </row>
    <row r="61" spans="1:8" ht="24" customHeight="1" x14ac:dyDescent="0.2">
      <c r="A61" s="95" t="s">
        <v>106</v>
      </c>
      <c r="B61" s="95" t="s">
        <v>192</v>
      </c>
      <c r="C61" s="96" t="s">
        <v>195</v>
      </c>
      <c r="D61" s="140">
        <f t="shared" ref="D61:F62" si="6">D62</f>
        <v>90500</v>
      </c>
      <c r="E61" s="140">
        <f t="shared" si="6"/>
        <v>0</v>
      </c>
      <c r="F61" s="140">
        <f t="shared" si="6"/>
        <v>0</v>
      </c>
      <c r="H61" s="146"/>
    </row>
    <row r="62" spans="1:8" ht="24" customHeight="1" x14ac:dyDescent="0.2">
      <c r="A62" s="95" t="s">
        <v>106</v>
      </c>
      <c r="B62" s="95" t="s">
        <v>193</v>
      </c>
      <c r="C62" s="82" t="s">
        <v>194</v>
      </c>
      <c r="D62" s="140">
        <f>D63+D66</f>
        <v>90500</v>
      </c>
      <c r="E62" s="140">
        <f t="shared" si="6"/>
        <v>0</v>
      </c>
      <c r="F62" s="140">
        <f t="shared" si="6"/>
        <v>0</v>
      </c>
    </row>
    <row r="63" spans="1:8" ht="24" customHeight="1" x14ac:dyDescent="0.2">
      <c r="A63" s="78"/>
      <c r="B63" s="78">
        <v>636</v>
      </c>
      <c r="C63" s="79" t="s">
        <v>126</v>
      </c>
      <c r="D63" s="142">
        <f>D64+D65</f>
        <v>90500</v>
      </c>
      <c r="E63" s="142">
        <f>E64+E65</f>
        <v>0</v>
      </c>
      <c r="F63" s="89">
        <f t="shared" si="1"/>
        <v>0</v>
      </c>
    </row>
    <row r="64" spans="1:8" ht="24" customHeight="1" x14ac:dyDescent="0.2">
      <c r="A64" s="80"/>
      <c r="B64" s="80">
        <v>636</v>
      </c>
      <c r="C64" s="85" t="s">
        <v>196</v>
      </c>
      <c r="D64" s="143">
        <v>6500</v>
      </c>
      <c r="E64" s="143">
        <v>0</v>
      </c>
      <c r="F64" s="89">
        <v>0</v>
      </c>
    </row>
    <row r="65" spans="1:6" ht="24" customHeight="1" x14ac:dyDescent="0.2">
      <c r="A65" s="84" t="s">
        <v>242</v>
      </c>
      <c r="B65" s="84">
        <v>636</v>
      </c>
      <c r="C65" s="85" t="s">
        <v>197</v>
      </c>
      <c r="D65" s="145">
        <v>84000</v>
      </c>
      <c r="E65" s="145">
        <v>0</v>
      </c>
      <c r="F65" s="89">
        <f t="shared" si="1"/>
        <v>0</v>
      </c>
    </row>
    <row r="66" spans="1:6" ht="24" customHeight="1" x14ac:dyDescent="0.2">
      <c r="A66" s="78" t="s">
        <v>104</v>
      </c>
      <c r="B66" s="78" t="s">
        <v>112</v>
      </c>
      <c r="C66" s="79" t="s">
        <v>113</v>
      </c>
      <c r="D66" s="142">
        <f>D67</f>
        <v>0</v>
      </c>
      <c r="E66" s="142">
        <v>0</v>
      </c>
      <c r="F66" s="89">
        <v>0</v>
      </c>
    </row>
    <row r="67" spans="1:6" ht="24" customHeight="1" x14ac:dyDescent="0.2">
      <c r="A67" s="80" t="s">
        <v>206</v>
      </c>
      <c r="B67" s="80" t="s">
        <v>112</v>
      </c>
      <c r="C67" s="75" t="s">
        <v>113</v>
      </c>
      <c r="D67" s="143">
        <v>0</v>
      </c>
      <c r="E67" s="143">
        <v>0</v>
      </c>
      <c r="F67" s="89">
        <v>0</v>
      </c>
    </row>
    <row r="68" spans="1:6" ht="24" customHeight="1" x14ac:dyDescent="0.2">
      <c r="A68" s="95" t="s">
        <v>106</v>
      </c>
      <c r="B68" s="95" t="s">
        <v>129</v>
      </c>
      <c r="C68" s="96" t="s">
        <v>130</v>
      </c>
      <c r="D68" s="140">
        <f>D69</f>
        <v>183304</v>
      </c>
      <c r="E68" s="140">
        <f>E69</f>
        <v>0</v>
      </c>
      <c r="F68" s="140">
        <f>F69</f>
        <v>0</v>
      </c>
    </row>
    <row r="69" spans="1:6" ht="24" customHeight="1" x14ac:dyDescent="0.2">
      <c r="A69" s="81" t="s">
        <v>106</v>
      </c>
      <c r="B69" s="81" t="s">
        <v>131</v>
      </c>
      <c r="C69" s="82" t="s">
        <v>132</v>
      </c>
      <c r="D69" s="141">
        <f>D70+D71</f>
        <v>183304</v>
      </c>
      <c r="E69" s="141">
        <f>E71</f>
        <v>0</v>
      </c>
      <c r="F69" s="141">
        <f>F70</f>
        <v>0</v>
      </c>
    </row>
    <row r="70" spans="1:6" ht="24" customHeight="1" x14ac:dyDescent="0.2">
      <c r="A70" s="80" t="s">
        <v>244</v>
      </c>
      <c r="B70" s="78">
        <v>638</v>
      </c>
      <c r="C70" s="79" t="s">
        <v>168</v>
      </c>
      <c r="D70" s="142">
        <v>0</v>
      </c>
      <c r="E70" s="142">
        <v>0</v>
      </c>
      <c r="F70" s="89">
        <v>0</v>
      </c>
    </row>
    <row r="71" spans="1:6" ht="24" customHeight="1" x14ac:dyDescent="0.2">
      <c r="A71" s="78" t="s">
        <v>104</v>
      </c>
      <c r="B71" s="78" t="s">
        <v>112</v>
      </c>
      <c r="C71" s="79" t="s">
        <v>113</v>
      </c>
      <c r="D71" s="142">
        <f>D72</f>
        <v>183304</v>
      </c>
      <c r="E71" s="142">
        <f>E72</f>
        <v>0</v>
      </c>
      <c r="F71" s="89">
        <v>0</v>
      </c>
    </row>
    <row r="72" spans="1:6" ht="24" customHeight="1" x14ac:dyDescent="0.2">
      <c r="A72" s="80" t="s">
        <v>243</v>
      </c>
      <c r="B72" s="80" t="s">
        <v>112</v>
      </c>
      <c r="C72" s="75" t="s">
        <v>113</v>
      </c>
      <c r="D72" s="143">
        <v>183304</v>
      </c>
      <c r="E72" s="143">
        <v>0</v>
      </c>
      <c r="F72" s="89">
        <v>0</v>
      </c>
    </row>
    <row r="73" spans="1:6" ht="24" customHeight="1" x14ac:dyDescent="0.2">
      <c r="A73" s="95" t="s">
        <v>106</v>
      </c>
      <c r="B73" s="95" t="s">
        <v>175</v>
      </c>
      <c r="C73" s="96" t="s">
        <v>130</v>
      </c>
      <c r="D73" s="140">
        <f>D74</f>
        <v>0</v>
      </c>
      <c r="E73" s="140">
        <f>E74</f>
        <v>0</v>
      </c>
      <c r="F73" s="140">
        <f>F74</f>
        <v>0</v>
      </c>
    </row>
    <row r="74" spans="1:6" ht="24" customHeight="1" x14ac:dyDescent="0.2">
      <c r="A74" s="81" t="s">
        <v>106</v>
      </c>
      <c r="B74" s="81" t="s">
        <v>176</v>
      </c>
      <c r="C74" s="82" t="s">
        <v>178</v>
      </c>
      <c r="D74" s="141">
        <f>D75+D76</f>
        <v>0</v>
      </c>
      <c r="E74" s="141">
        <f>E75+E76</f>
        <v>0</v>
      </c>
      <c r="F74" s="141">
        <f>F75+F76</f>
        <v>0</v>
      </c>
    </row>
    <row r="75" spans="1:6" ht="24" customHeight="1" x14ac:dyDescent="0.2">
      <c r="A75" s="78" t="s">
        <v>207</v>
      </c>
      <c r="B75" s="78">
        <v>636</v>
      </c>
      <c r="C75" s="85" t="s">
        <v>177</v>
      </c>
      <c r="D75" s="142">
        <v>0</v>
      </c>
      <c r="E75" s="142">
        <v>0</v>
      </c>
      <c r="F75" s="89">
        <v>0</v>
      </c>
    </row>
    <row r="76" spans="1:6" ht="24" customHeight="1" x14ac:dyDescent="0.2">
      <c r="A76" s="78" t="s">
        <v>104</v>
      </c>
      <c r="B76" s="78" t="s">
        <v>112</v>
      </c>
      <c r="C76" s="79" t="s">
        <v>113</v>
      </c>
      <c r="D76" s="142">
        <f>D77</f>
        <v>0</v>
      </c>
      <c r="E76" s="142">
        <f>E77</f>
        <v>0</v>
      </c>
      <c r="F76" s="89">
        <v>0</v>
      </c>
    </row>
    <row r="77" spans="1:6" ht="24" customHeight="1" x14ac:dyDescent="0.2">
      <c r="A77" s="80" t="s">
        <v>245</v>
      </c>
      <c r="B77" s="80" t="s">
        <v>112</v>
      </c>
      <c r="C77" s="75" t="s">
        <v>113</v>
      </c>
      <c r="D77" s="143">
        <v>0</v>
      </c>
      <c r="E77" s="143">
        <v>0</v>
      </c>
      <c r="F77" s="89">
        <v>0</v>
      </c>
    </row>
    <row r="78" spans="1:6" ht="24" customHeight="1" x14ac:dyDescent="0.2">
      <c r="A78" s="81" t="s">
        <v>106</v>
      </c>
      <c r="B78" s="81" t="s">
        <v>246</v>
      </c>
      <c r="C78" s="82" t="s">
        <v>247</v>
      </c>
      <c r="D78" s="141">
        <f>D79</f>
        <v>0</v>
      </c>
      <c r="E78" s="141">
        <f>E79</f>
        <v>0</v>
      </c>
      <c r="F78" s="141">
        <f>F79</f>
        <v>0</v>
      </c>
    </row>
    <row r="79" spans="1:6" ht="24" customHeight="1" x14ac:dyDescent="0.2">
      <c r="A79" s="78" t="s">
        <v>248</v>
      </c>
      <c r="B79" s="78">
        <v>639</v>
      </c>
      <c r="C79" s="85" t="s">
        <v>249</v>
      </c>
      <c r="D79" s="142">
        <v>0</v>
      </c>
      <c r="E79" s="142">
        <v>0</v>
      </c>
      <c r="F79" s="89">
        <v>0</v>
      </c>
    </row>
    <row r="80" spans="1:6" ht="24" customHeight="1" x14ac:dyDescent="0.2">
      <c r="A80" s="93" t="s">
        <v>106</v>
      </c>
      <c r="B80" s="93" t="s">
        <v>133</v>
      </c>
      <c r="C80" s="94" t="s">
        <v>159</v>
      </c>
      <c r="D80" s="144">
        <f>D81+D86</f>
        <v>10000</v>
      </c>
      <c r="E80" s="144">
        <f>E81+E86</f>
        <v>5600</v>
      </c>
      <c r="F80" s="144">
        <f>F81+F86</f>
        <v>56.000000000000007</v>
      </c>
    </row>
    <row r="81" spans="1:6" ht="24" customHeight="1" x14ac:dyDescent="0.2">
      <c r="A81" s="95" t="s">
        <v>106</v>
      </c>
      <c r="B81" s="95" t="s">
        <v>134</v>
      </c>
      <c r="C81" s="96" t="s">
        <v>47</v>
      </c>
      <c r="D81" s="140">
        <f t="shared" ref="D81:F82" si="7">D82</f>
        <v>10000</v>
      </c>
      <c r="E81" s="140">
        <f t="shared" si="7"/>
        <v>5600</v>
      </c>
      <c r="F81" s="140">
        <f t="shared" si="7"/>
        <v>56.000000000000007</v>
      </c>
    </row>
    <row r="82" spans="1:6" ht="24" customHeight="1" x14ac:dyDescent="0.2">
      <c r="A82" s="81" t="s">
        <v>106</v>
      </c>
      <c r="B82" s="81" t="s">
        <v>135</v>
      </c>
      <c r="C82" s="82" t="s">
        <v>88</v>
      </c>
      <c r="D82" s="141">
        <f t="shared" si="7"/>
        <v>10000</v>
      </c>
      <c r="E82" s="141">
        <f t="shared" si="7"/>
        <v>5600</v>
      </c>
      <c r="F82" s="141">
        <f t="shared" si="7"/>
        <v>56.000000000000007</v>
      </c>
    </row>
    <row r="83" spans="1:6" ht="24" customHeight="1" x14ac:dyDescent="0.2">
      <c r="A83" s="78" t="s">
        <v>104</v>
      </c>
      <c r="B83" s="78" t="s">
        <v>136</v>
      </c>
      <c r="C83" s="79" t="s">
        <v>137</v>
      </c>
      <c r="D83" s="142">
        <f>D84+D85</f>
        <v>10000</v>
      </c>
      <c r="E83" s="142">
        <v>5600</v>
      </c>
      <c r="F83" s="89">
        <f t="shared" si="1"/>
        <v>56.000000000000007</v>
      </c>
    </row>
    <row r="84" spans="1:6" ht="24" customHeight="1" x14ac:dyDescent="0.2">
      <c r="A84" s="80"/>
      <c r="B84" s="80" t="s">
        <v>136</v>
      </c>
      <c r="C84" s="75" t="s">
        <v>137</v>
      </c>
      <c r="D84" s="143">
        <v>0</v>
      </c>
      <c r="E84" s="143">
        <v>0</v>
      </c>
      <c r="F84" s="89">
        <v>0</v>
      </c>
    </row>
    <row r="85" spans="1:6" ht="24" customHeight="1" x14ac:dyDescent="0.2">
      <c r="A85" s="80" t="s">
        <v>250</v>
      </c>
      <c r="B85" s="80">
        <v>663</v>
      </c>
      <c r="C85" s="75" t="s">
        <v>172</v>
      </c>
      <c r="D85" s="143">
        <v>10000</v>
      </c>
      <c r="E85" s="143">
        <v>5600</v>
      </c>
      <c r="F85" s="89">
        <f t="shared" ref="F85:F95" si="8">(E85/D85)*100</f>
        <v>56.000000000000007</v>
      </c>
    </row>
    <row r="86" spans="1:6" ht="24" customHeight="1" x14ac:dyDescent="0.2">
      <c r="A86" s="95" t="s">
        <v>106</v>
      </c>
      <c r="B86" s="95" t="s">
        <v>180</v>
      </c>
      <c r="C86" s="96" t="s">
        <v>181</v>
      </c>
      <c r="D86" s="140">
        <f t="shared" ref="D86:E87" si="9">D87</f>
        <v>0</v>
      </c>
      <c r="E86" s="140">
        <f t="shared" si="9"/>
        <v>0</v>
      </c>
      <c r="F86" s="140">
        <v>0</v>
      </c>
    </row>
    <row r="87" spans="1:6" ht="24" customHeight="1" x14ac:dyDescent="0.2">
      <c r="A87" s="81" t="s">
        <v>106</v>
      </c>
      <c r="B87" s="147" t="s">
        <v>191</v>
      </c>
      <c r="C87" s="82" t="s">
        <v>182</v>
      </c>
      <c r="D87" s="141">
        <f t="shared" si="9"/>
        <v>0</v>
      </c>
      <c r="E87" s="141">
        <f t="shared" si="9"/>
        <v>0</v>
      </c>
      <c r="F87" s="141">
        <v>0</v>
      </c>
    </row>
    <row r="88" spans="1:6" ht="24" customHeight="1" x14ac:dyDescent="0.2">
      <c r="A88" s="78" t="s">
        <v>104</v>
      </c>
      <c r="B88" s="78">
        <v>663</v>
      </c>
      <c r="C88" s="79" t="s">
        <v>137</v>
      </c>
      <c r="D88" s="142">
        <f>D89+D90</f>
        <v>0</v>
      </c>
      <c r="E88" s="142">
        <f>E89+E90</f>
        <v>0</v>
      </c>
      <c r="F88" s="89">
        <v>0</v>
      </c>
    </row>
    <row r="89" spans="1:6" ht="24" customHeight="1" x14ac:dyDescent="0.2">
      <c r="A89" s="80"/>
      <c r="B89" s="80">
        <v>663</v>
      </c>
      <c r="C89" s="75" t="s">
        <v>183</v>
      </c>
      <c r="D89" s="143">
        <v>0</v>
      </c>
      <c r="E89" s="143">
        <v>0</v>
      </c>
      <c r="F89" s="89">
        <v>0</v>
      </c>
    </row>
    <row r="90" spans="1:6" ht="24" customHeight="1" x14ac:dyDescent="0.2">
      <c r="A90" s="80"/>
      <c r="B90" s="80">
        <v>663</v>
      </c>
      <c r="C90" s="75" t="s">
        <v>184</v>
      </c>
      <c r="D90" s="143">
        <v>0</v>
      </c>
      <c r="E90" s="143">
        <v>0</v>
      </c>
      <c r="F90" s="89">
        <v>0</v>
      </c>
    </row>
    <row r="91" spans="1:6" ht="24" customHeight="1" x14ac:dyDescent="0.2">
      <c r="A91" s="93" t="s">
        <v>106</v>
      </c>
      <c r="B91" s="93" t="s">
        <v>138</v>
      </c>
      <c r="C91" s="94" t="s">
        <v>160</v>
      </c>
      <c r="D91" s="144">
        <f t="shared" ref="D91:F92" si="10">D92</f>
        <v>11000</v>
      </c>
      <c r="E91" s="144">
        <f t="shared" si="10"/>
        <v>3343.35</v>
      </c>
      <c r="F91" s="144">
        <f t="shared" si="10"/>
        <v>30.394090909090909</v>
      </c>
    </row>
    <row r="92" spans="1:6" ht="24" customHeight="1" x14ac:dyDescent="0.2">
      <c r="A92" s="95" t="s">
        <v>106</v>
      </c>
      <c r="B92" s="95" t="s">
        <v>139</v>
      </c>
      <c r="C92" s="96" t="s">
        <v>140</v>
      </c>
      <c r="D92" s="140">
        <f t="shared" si="10"/>
        <v>11000</v>
      </c>
      <c r="E92" s="140">
        <f t="shared" si="10"/>
        <v>3343.35</v>
      </c>
      <c r="F92" s="140">
        <f t="shared" si="10"/>
        <v>30.394090909090909</v>
      </c>
    </row>
    <row r="93" spans="1:6" ht="24" customHeight="1" x14ac:dyDescent="0.2">
      <c r="A93" s="78" t="s">
        <v>104</v>
      </c>
      <c r="B93" s="78" t="s">
        <v>141</v>
      </c>
      <c r="C93" s="79" t="s">
        <v>142</v>
      </c>
      <c r="D93" s="142">
        <f>D94+D95</f>
        <v>11000</v>
      </c>
      <c r="E93" s="142">
        <f>E94+E95</f>
        <v>3343.35</v>
      </c>
      <c r="F93" s="89">
        <f t="shared" si="8"/>
        <v>30.394090909090909</v>
      </c>
    </row>
    <row r="94" spans="1:6" ht="24" customHeight="1" x14ac:dyDescent="0.2">
      <c r="A94" s="80" t="s">
        <v>251</v>
      </c>
      <c r="B94" s="80" t="s">
        <v>141</v>
      </c>
      <c r="C94" s="75" t="s">
        <v>142</v>
      </c>
      <c r="D94" s="143">
        <v>1000</v>
      </c>
      <c r="E94" s="143">
        <v>173.35</v>
      </c>
      <c r="F94" s="89">
        <f t="shared" si="8"/>
        <v>17.335000000000001</v>
      </c>
    </row>
    <row r="95" spans="1:6" ht="24" customHeight="1" x14ac:dyDescent="0.2">
      <c r="A95" s="80"/>
      <c r="B95" s="80">
        <v>65267</v>
      </c>
      <c r="C95" s="75" t="s">
        <v>297</v>
      </c>
      <c r="D95" s="143">
        <v>10000</v>
      </c>
      <c r="E95" s="143">
        <v>3170</v>
      </c>
      <c r="F95" s="89">
        <f t="shared" si="8"/>
        <v>31.7</v>
      </c>
    </row>
    <row r="96" spans="1:6" x14ac:dyDescent="0.2">
      <c r="A96" s="151"/>
    </row>
    <row r="97" spans="1:1" x14ac:dyDescent="0.2">
      <c r="A97" t="s">
        <v>296</v>
      </c>
    </row>
  </sheetData>
  <mergeCells count="3">
    <mergeCell ref="A1:F1"/>
    <mergeCell ref="A2:F2"/>
    <mergeCell ref="J21:M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opLeftCell="A235" workbookViewId="0">
      <selection activeCell="K241" sqref="K241:K243"/>
    </sheetView>
  </sheetViews>
  <sheetFormatPr defaultColWidth="11.42578125" defaultRowHeight="12.75" x14ac:dyDescent="0.2"/>
  <cols>
    <col min="1" max="1" width="8" style="74" customWidth="1"/>
    <col min="2" max="2" width="17.140625" style="5" customWidth="1"/>
    <col min="3" max="3" width="43" style="6" customWidth="1"/>
    <col min="4" max="5" width="12.28515625" style="1" customWidth="1"/>
    <col min="6" max="6" width="10.5703125" style="1" customWidth="1"/>
    <col min="7" max="7" width="11.42578125" style="74"/>
    <col min="8" max="9" width="11.7109375" style="74" bestFit="1" customWidth="1"/>
    <col min="10" max="16384" width="11.42578125" style="74"/>
  </cols>
  <sheetData>
    <row r="1" spans="1:8" ht="48.75" customHeight="1" x14ac:dyDescent="0.2">
      <c r="B1" s="162" t="s">
        <v>291</v>
      </c>
      <c r="C1" s="163"/>
      <c r="D1" s="163"/>
      <c r="E1" s="163"/>
      <c r="F1" s="163"/>
    </row>
    <row r="2" spans="1:8" s="2" customFormat="1" ht="33.75" x14ac:dyDescent="0.2">
      <c r="A2" s="8" t="s">
        <v>103</v>
      </c>
      <c r="B2" s="121" t="s">
        <v>161</v>
      </c>
      <c r="C2" s="43" t="s">
        <v>65</v>
      </c>
      <c r="D2" s="7" t="s">
        <v>292</v>
      </c>
      <c r="E2" s="7" t="s">
        <v>293</v>
      </c>
      <c r="F2" s="7" t="s">
        <v>143</v>
      </c>
    </row>
    <row r="3" spans="1:8" s="2" customFormat="1" ht="15.75" customHeight="1" x14ac:dyDescent="0.2">
      <c r="A3" s="119"/>
      <c r="B3" s="100"/>
      <c r="C3" s="98">
        <v>1</v>
      </c>
      <c r="D3" s="99">
        <v>2</v>
      </c>
      <c r="E3" s="99">
        <v>3</v>
      </c>
      <c r="F3" s="99" t="s">
        <v>144</v>
      </c>
    </row>
    <row r="4" spans="1:8" ht="21" customHeight="1" x14ac:dyDescent="0.2">
      <c r="A4" s="120"/>
      <c r="B4" s="101"/>
      <c r="C4" s="97" t="s">
        <v>64</v>
      </c>
      <c r="D4" s="47">
        <f>D6+D103+D130+D155+D238+D257</f>
        <v>10433668</v>
      </c>
      <c r="E4" s="47">
        <f>E6+E103+E130+E155+E238+E257</f>
        <v>5058547.68</v>
      </c>
      <c r="F4" s="128">
        <f>(E4/D4)*100</f>
        <v>48.482927384693468</v>
      </c>
    </row>
    <row r="5" spans="1:8" s="2" customFormat="1" ht="27" customHeight="1" x14ac:dyDescent="0.25">
      <c r="A5" s="119"/>
      <c r="B5" s="102" t="s">
        <v>63</v>
      </c>
      <c r="C5" s="55" t="s">
        <v>234</v>
      </c>
      <c r="D5" s="47"/>
      <c r="E5" s="10"/>
      <c r="F5" s="128"/>
    </row>
    <row r="6" spans="1:8" s="2" customFormat="1" ht="15.75" customHeight="1" x14ac:dyDescent="0.2">
      <c r="A6" s="58"/>
      <c r="B6" s="103" t="s">
        <v>50</v>
      </c>
      <c r="C6" s="73" t="s">
        <v>94</v>
      </c>
      <c r="D6" s="57">
        <f>D7+D41</f>
        <v>1261049</v>
      </c>
      <c r="E6" s="57">
        <f>E7+E41</f>
        <v>636536.06000000006</v>
      </c>
      <c r="F6" s="130">
        <f t="shared" ref="F6:F72" si="0">(E6/D6)*100</f>
        <v>50.476711055637011</v>
      </c>
      <c r="H6" s="153"/>
    </row>
    <row r="7" spans="1:8" s="2" customFormat="1" ht="15.75" customHeight="1" x14ac:dyDescent="0.2">
      <c r="A7" s="61"/>
      <c r="B7" s="104" t="s">
        <v>51</v>
      </c>
      <c r="C7" s="35" t="s">
        <v>55</v>
      </c>
      <c r="D7" s="60">
        <f>D8+D20+D32</f>
        <v>670540</v>
      </c>
      <c r="E7" s="60">
        <f>E8+E20+E32</f>
        <v>310644.37</v>
      </c>
      <c r="F7" s="129">
        <f t="shared" si="0"/>
        <v>46.327492767023593</v>
      </c>
    </row>
    <row r="8" spans="1:8" s="2" customFormat="1" ht="15.75" customHeight="1" x14ac:dyDescent="0.2">
      <c r="A8" s="63"/>
      <c r="B8" s="105" t="s">
        <v>28</v>
      </c>
      <c r="C8" s="37" t="s">
        <v>52</v>
      </c>
      <c r="D8" s="62">
        <f>D11+D16</f>
        <v>8000</v>
      </c>
      <c r="E8" s="62">
        <f>E11+E16</f>
        <v>2489.7600000000002</v>
      </c>
      <c r="F8" s="131">
        <f t="shared" si="0"/>
        <v>31.122000000000007</v>
      </c>
    </row>
    <row r="9" spans="1:8" s="2" customFormat="1" ht="15.75" customHeight="1" x14ac:dyDescent="0.2">
      <c r="A9" s="65"/>
      <c r="B9" s="106" t="s">
        <v>53</v>
      </c>
      <c r="C9" s="38" t="s">
        <v>54</v>
      </c>
      <c r="D9" s="64"/>
      <c r="E9" s="64"/>
      <c r="F9" s="132"/>
    </row>
    <row r="10" spans="1:8" s="2" customFormat="1" ht="15.75" customHeight="1" x14ac:dyDescent="0.2">
      <c r="A10" s="68"/>
      <c r="B10" s="107" t="s">
        <v>48</v>
      </c>
      <c r="C10" s="40" t="s">
        <v>49</v>
      </c>
      <c r="D10" s="66"/>
      <c r="E10" s="134"/>
      <c r="F10" s="133"/>
    </row>
    <row r="11" spans="1:8" s="2" customFormat="1" ht="15.75" customHeight="1" x14ac:dyDescent="0.2">
      <c r="A11" s="69"/>
      <c r="B11" s="108" t="s">
        <v>11</v>
      </c>
      <c r="C11" s="39" t="s">
        <v>12</v>
      </c>
      <c r="D11" s="69">
        <f>D13</f>
        <v>7000</v>
      </c>
      <c r="E11" s="69">
        <v>2489.7600000000002</v>
      </c>
      <c r="F11" s="135">
        <f t="shared" si="0"/>
        <v>35.568000000000005</v>
      </c>
    </row>
    <row r="12" spans="1:8" s="2" customFormat="1" ht="13.5" hidden="1" customHeight="1" x14ac:dyDescent="0.2">
      <c r="A12" s="119"/>
      <c r="B12" s="109"/>
      <c r="C12" s="34"/>
      <c r="D12" s="10"/>
      <c r="E12" s="10"/>
      <c r="F12" s="128" t="e">
        <f t="shared" si="0"/>
        <v>#DIV/0!</v>
      </c>
    </row>
    <row r="13" spans="1:8" s="2" customFormat="1" x14ac:dyDescent="0.2">
      <c r="A13" s="119"/>
      <c r="B13" s="110">
        <v>3</v>
      </c>
      <c r="C13" s="11" t="s">
        <v>0</v>
      </c>
      <c r="D13" s="10">
        <f>D14+D15</f>
        <v>7000</v>
      </c>
      <c r="E13" s="10">
        <f>E14+E15</f>
        <v>2489.7600000000002</v>
      </c>
      <c r="F13" s="128">
        <f t="shared" si="0"/>
        <v>35.568000000000005</v>
      </c>
    </row>
    <row r="14" spans="1:8" s="2" customFormat="1" x14ac:dyDescent="0.2">
      <c r="A14" s="9" t="s">
        <v>299</v>
      </c>
      <c r="B14" s="111">
        <v>321</v>
      </c>
      <c r="C14" s="12" t="s">
        <v>4</v>
      </c>
      <c r="D14" s="13">
        <v>5000</v>
      </c>
      <c r="E14" s="13">
        <v>600</v>
      </c>
      <c r="F14" s="128">
        <f t="shared" si="0"/>
        <v>12</v>
      </c>
    </row>
    <row r="15" spans="1:8" x14ac:dyDescent="0.2">
      <c r="A15" s="9" t="s">
        <v>300</v>
      </c>
      <c r="B15" s="111">
        <v>322</v>
      </c>
      <c r="C15" s="12" t="s">
        <v>5</v>
      </c>
      <c r="D15" s="13">
        <v>2000</v>
      </c>
      <c r="E15" s="13">
        <v>1889.76</v>
      </c>
      <c r="F15" s="128">
        <f t="shared" si="0"/>
        <v>94.488</v>
      </c>
    </row>
    <row r="16" spans="1:8" ht="15.75" customHeight="1" x14ac:dyDescent="0.2">
      <c r="A16" s="122"/>
      <c r="B16" s="108" t="s">
        <v>14</v>
      </c>
      <c r="C16" s="39" t="s">
        <v>15</v>
      </c>
      <c r="D16" s="69">
        <v>1000</v>
      </c>
      <c r="E16" s="69">
        <v>0</v>
      </c>
      <c r="F16" s="128">
        <f t="shared" si="0"/>
        <v>0</v>
      </c>
    </row>
    <row r="17" spans="1:9" hidden="1" x14ac:dyDescent="0.2">
      <c r="A17" s="120"/>
      <c r="B17" s="109"/>
      <c r="C17" s="34"/>
      <c r="D17" s="10"/>
      <c r="E17" s="10"/>
      <c r="F17" s="128" t="e">
        <f t="shared" si="0"/>
        <v>#DIV/0!</v>
      </c>
    </row>
    <row r="18" spans="1:9" x14ac:dyDescent="0.2">
      <c r="A18" s="120"/>
      <c r="B18" s="110">
        <v>3</v>
      </c>
      <c r="C18" s="11" t="s">
        <v>0</v>
      </c>
      <c r="D18" s="10">
        <v>1000</v>
      </c>
      <c r="E18" s="10">
        <v>0</v>
      </c>
      <c r="F18" s="128">
        <f t="shared" si="0"/>
        <v>0</v>
      </c>
    </row>
    <row r="19" spans="1:9" x14ac:dyDescent="0.2">
      <c r="A19" s="9" t="s">
        <v>261</v>
      </c>
      <c r="B19" s="111">
        <v>322</v>
      </c>
      <c r="C19" s="12" t="s">
        <v>5</v>
      </c>
      <c r="D19" s="13">
        <v>1000</v>
      </c>
      <c r="E19" s="13">
        <v>0</v>
      </c>
      <c r="F19" s="128">
        <f t="shared" si="0"/>
        <v>0</v>
      </c>
    </row>
    <row r="20" spans="1:9" ht="24" customHeight="1" x14ac:dyDescent="0.2">
      <c r="A20" s="62"/>
      <c r="B20" s="105" t="s">
        <v>22</v>
      </c>
      <c r="C20" s="37" t="s">
        <v>93</v>
      </c>
      <c r="D20" s="62">
        <f>D24</f>
        <v>626524</v>
      </c>
      <c r="E20" s="62">
        <v>281221.84999999998</v>
      </c>
      <c r="F20" s="131">
        <f t="shared" si="0"/>
        <v>44.886045865760927</v>
      </c>
    </row>
    <row r="21" spans="1:9" ht="15.75" customHeight="1" x14ac:dyDescent="0.2">
      <c r="A21" s="67"/>
      <c r="B21" s="107" t="s">
        <v>59</v>
      </c>
      <c r="C21" s="40" t="s">
        <v>58</v>
      </c>
      <c r="D21" s="66">
        <f>D22</f>
        <v>626524</v>
      </c>
      <c r="E21" s="66">
        <f>E22</f>
        <v>281221.85000000003</v>
      </c>
      <c r="F21" s="136">
        <f t="shared" si="0"/>
        <v>44.886045865760934</v>
      </c>
    </row>
    <row r="22" spans="1:9" ht="15.75" customHeight="1" x14ac:dyDescent="0.2">
      <c r="A22" s="122"/>
      <c r="B22" s="108" t="s">
        <v>35</v>
      </c>
      <c r="C22" s="42" t="s">
        <v>17</v>
      </c>
      <c r="D22" s="69">
        <f>D24</f>
        <v>626524</v>
      </c>
      <c r="E22" s="69">
        <f>E24</f>
        <v>281221.85000000003</v>
      </c>
      <c r="F22" s="135">
        <f t="shared" si="0"/>
        <v>44.886045865760934</v>
      </c>
      <c r="G22" s="152"/>
      <c r="I22" s="152"/>
    </row>
    <row r="23" spans="1:9" hidden="1" x14ac:dyDescent="0.2">
      <c r="A23" s="120"/>
      <c r="B23" s="109"/>
      <c r="C23" s="34"/>
      <c r="D23" s="10"/>
      <c r="E23" s="10"/>
      <c r="F23" s="128" t="e">
        <f t="shared" si="0"/>
        <v>#DIV/0!</v>
      </c>
    </row>
    <row r="24" spans="1:9" x14ac:dyDescent="0.2">
      <c r="A24" s="120"/>
      <c r="B24" s="110">
        <v>3</v>
      </c>
      <c r="C24" s="11" t="s">
        <v>0</v>
      </c>
      <c r="D24" s="10">
        <f>D25+D29</f>
        <v>626524</v>
      </c>
      <c r="E24" s="10">
        <f>E25+E29</f>
        <v>281221.85000000003</v>
      </c>
      <c r="F24" s="128">
        <f t="shared" si="0"/>
        <v>44.886045865760934</v>
      </c>
    </row>
    <row r="25" spans="1:9" x14ac:dyDescent="0.2">
      <c r="A25" s="120"/>
      <c r="B25" s="110">
        <v>31</v>
      </c>
      <c r="C25" s="11" t="s">
        <v>32</v>
      </c>
      <c r="D25" s="10">
        <f>D26+D27+D28</f>
        <v>615784</v>
      </c>
      <c r="E25" s="10">
        <f>E26+E27+E28</f>
        <v>279830.2</v>
      </c>
      <c r="F25" s="128">
        <f t="shared" si="0"/>
        <v>45.442915048133763</v>
      </c>
    </row>
    <row r="26" spans="1:9" x14ac:dyDescent="0.2">
      <c r="A26" s="9" t="s">
        <v>301</v>
      </c>
      <c r="B26" s="111">
        <v>311</v>
      </c>
      <c r="C26" s="12" t="s">
        <v>1</v>
      </c>
      <c r="D26" s="13">
        <v>506974</v>
      </c>
      <c r="E26" s="13">
        <v>228290.66</v>
      </c>
      <c r="F26" s="128">
        <f t="shared" si="0"/>
        <v>45.030052823221709</v>
      </c>
    </row>
    <row r="27" spans="1:9" x14ac:dyDescent="0.2">
      <c r="A27" s="9" t="s">
        <v>302</v>
      </c>
      <c r="B27" s="111">
        <v>312</v>
      </c>
      <c r="C27" s="12" t="s">
        <v>2</v>
      </c>
      <c r="D27" s="13">
        <v>26300</v>
      </c>
      <c r="E27" s="13">
        <f>3526.49+7500</f>
        <v>11026.49</v>
      </c>
      <c r="F27" s="128">
        <f t="shared" si="0"/>
        <v>41.925817490494296</v>
      </c>
    </row>
    <row r="28" spans="1:9" x14ac:dyDescent="0.2">
      <c r="A28" s="9" t="s">
        <v>303</v>
      </c>
      <c r="B28" s="111">
        <v>313</v>
      </c>
      <c r="C28" s="12" t="s">
        <v>3</v>
      </c>
      <c r="D28" s="13">
        <v>82510</v>
      </c>
      <c r="E28" s="13">
        <v>40513.050000000003</v>
      </c>
      <c r="F28" s="128">
        <f t="shared" si="0"/>
        <v>49.100775663555936</v>
      </c>
    </row>
    <row r="29" spans="1:9" x14ac:dyDescent="0.2">
      <c r="A29" s="9"/>
      <c r="B29" s="113">
        <v>32</v>
      </c>
      <c r="C29" s="14" t="s">
        <v>27</v>
      </c>
      <c r="D29" s="10">
        <f>D30</f>
        <v>10740</v>
      </c>
      <c r="E29" s="10">
        <f>E30</f>
        <v>1391.65</v>
      </c>
      <c r="F29" s="128">
        <f t="shared" si="0"/>
        <v>12.957635009310989</v>
      </c>
    </row>
    <row r="30" spans="1:9" x14ac:dyDescent="0.2">
      <c r="A30" s="9" t="s">
        <v>304</v>
      </c>
      <c r="B30" s="111">
        <v>321</v>
      </c>
      <c r="C30" s="12" t="s">
        <v>4</v>
      </c>
      <c r="D30" s="13">
        <v>10740</v>
      </c>
      <c r="E30" s="13">
        <v>1391.65</v>
      </c>
      <c r="F30" s="128">
        <f t="shared" si="0"/>
        <v>12.957635009310989</v>
      </c>
    </row>
    <row r="31" spans="1:9" hidden="1" x14ac:dyDescent="0.2">
      <c r="A31" s="9"/>
      <c r="B31" s="111"/>
      <c r="C31" s="12"/>
      <c r="D31" s="10"/>
      <c r="E31" s="13"/>
      <c r="F31" s="128" t="e">
        <f t="shared" si="0"/>
        <v>#DIV/0!</v>
      </c>
    </row>
    <row r="32" spans="1:9" ht="24" customHeight="1" x14ac:dyDescent="0.2">
      <c r="A32" s="62"/>
      <c r="B32" s="105" t="s">
        <v>284</v>
      </c>
      <c r="C32" s="37" t="s">
        <v>288</v>
      </c>
      <c r="D32" s="62">
        <f>D36</f>
        <v>36016</v>
      </c>
      <c r="E32" s="62">
        <v>26932.76</v>
      </c>
      <c r="F32" s="131">
        <f t="shared" ref="F32:F40" si="1">(E32/D32)*100</f>
        <v>74.779986672589956</v>
      </c>
      <c r="H32" s="152"/>
    </row>
    <row r="33" spans="1:9" ht="15.75" customHeight="1" x14ac:dyDescent="0.2">
      <c r="A33" s="67"/>
      <c r="B33" s="107" t="s">
        <v>287</v>
      </c>
      <c r="C33" s="40" t="s">
        <v>58</v>
      </c>
      <c r="D33" s="66">
        <f>D34</f>
        <v>36016</v>
      </c>
      <c r="E33" s="66">
        <f>E34</f>
        <v>26932.76</v>
      </c>
      <c r="F33" s="136">
        <f t="shared" si="1"/>
        <v>74.779986672589956</v>
      </c>
    </row>
    <row r="34" spans="1:9" ht="15.75" customHeight="1" x14ac:dyDescent="0.2">
      <c r="A34" s="122"/>
      <c r="B34" s="108" t="s">
        <v>285</v>
      </c>
      <c r="C34" s="42" t="s">
        <v>286</v>
      </c>
      <c r="D34" s="69">
        <f>D36</f>
        <v>36016</v>
      </c>
      <c r="E34" s="69">
        <f>E36</f>
        <v>26932.76</v>
      </c>
      <c r="F34" s="135">
        <f t="shared" si="1"/>
        <v>74.779986672589956</v>
      </c>
    </row>
    <row r="35" spans="1:9" hidden="1" x14ac:dyDescent="0.2">
      <c r="A35" s="120"/>
      <c r="B35" s="109"/>
      <c r="C35" s="34"/>
      <c r="D35" s="10"/>
      <c r="E35" s="10"/>
      <c r="F35" s="128" t="e">
        <f t="shared" si="1"/>
        <v>#DIV/0!</v>
      </c>
    </row>
    <row r="36" spans="1:9" x14ac:dyDescent="0.2">
      <c r="A36" s="120"/>
      <c r="B36" s="110">
        <v>3</v>
      </c>
      <c r="C36" s="11" t="s">
        <v>0</v>
      </c>
      <c r="D36" s="10">
        <f>D37</f>
        <v>36016</v>
      </c>
      <c r="E36" s="10">
        <f>E37</f>
        <v>26932.76</v>
      </c>
      <c r="F36" s="128">
        <f t="shared" si="1"/>
        <v>74.779986672589956</v>
      </c>
    </row>
    <row r="37" spans="1:9" x14ac:dyDescent="0.2">
      <c r="A37" s="9"/>
      <c r="B37" s="113">
        <v>32</v>
      </c>
      <c r="C37" s="14" t="s">
        <v>27</v>
      </c>
      <c r="D37" s="10">
        <f>D38+D39+D40</f>
        <v>36016</v>
      </c>
      <c r="E37" s="10">
        <f>E38+E40</f>
        <v>26932.76</v>
      </c>
      <c r="F37" s="128">
        <f t="shared" si="1"/>
        <v>74.779986672589956</v>
      </c>
    </row>
    <row r="38" spans="1:9" x14ac:dyDescent="0.2">
      <c r="A38" s="9" t="s">
        <v>305</v>
      </c>
      <c r="B38" s="111">
        <v>322</v>
      </c>
      <c r="C38" s="12" t="s">
        <v>5</v>
      </c>
      <c r="D38" s="13">
        <v>30848</v>
      </c>
      <c r="E38" s="13">
        <v>26932.76</v>
      </c>
      <c r="F38" s="128">
        <f t="shared" si="1"/>
        <v>87.307961618257252</v>
      </c>
    </row>
    <row r="39" spans="1:9" x14ac:dyDescent="0.2">
      <c r="A39" s="9" t="s">
        <v>309</v>
      </c>
      <c r="B39" s="111">
        <v>322</v>
      </c>
      <c r="C39" s="12" t="s">
        <v>307</v>
      </c>
      <c r="D39" s="13">
        <v>1548</v>
      </c>
      <c r="E39" s="13">
        <v>0</v>
      </c>
      <c r="F39" s="128">
        <f t="shared" si="1"/>
        <v>0</v>
      </c>
    </row>
    <row r="40" spans="1:9" x14ac:dyDescent="0.2">
      <c r="A40" s="9" t="s">
        <v>310</v>
      </c>
      <c r="B40" s="111">
        <v>322</v>
      </c>
      <c r="C40" s="12" t="s">
        <v>311</v>
      </c>
      <c r="D40" s="13">
        <v>3620</v>
      </c>
      <c r="E40" s="13">
        <v>0</v>
      </c>
      <c r="F40" s="128">
        <f t="shared" si="1"/>
        <v>0</v>
      </c>
    </row>
    <row r="41" spans="1:9" s="2" customFormat="1" ht="15.75" customHeight="1" x14ac:dyDescent="0.2">
      <c r="A41" s="61"/>
      <c r="B41" s="104" t="s">
        <v>13</v>
      </c>
      <c r="C41" s="35" t="s">
        <v>61</v>
      </c>
      <c r="D41" s="60">
        <f>D42+D76</f>
        <v>590509</v>
      </c>
      <c r="E41" s="60">
        <f>E42+E76</f>
        <v>325891.69000000006</v>
      </c>
      <c r="F41" s="129">
        <f t="shared" si="0"/>
        <v>55.188268087361926</v>
      </c>
    </row>
    <row r="42" spans="1:9" s="2" customFormat="1" ht="15.75" customHeight="1" x14ac:dyDescent="0.2">
      <c r="A42" s="67"/>
      <c r="B42" s="124" t="s">
        <v>48</v>
      </c>
      <c r="C42" s="40" t="s">
        <v>62</v>
      </c>
      <c r="D42" s="66">
        <f>D43+D65</f>
        <v>404009</v>
      </c>
      <c r="E42" s="66">
        <f>E43+E65</f>
        <v>217798.78000000003</v>
      </c>
      <c r="F42" s="136">
        <f t="shared" si="0"/>
        <v>53.909388157194527</v>
      </c>
      <c r="H42" s="153"/>
    </row>
    <row r="43" spans="1:9" s="2" customFormat="1" ht="15.75" customHeight="1" x14ac:dyDescent="0.2">
      <c r="A43" s="123"/>
      <c r="B43" s="108" t="s">
        <v>11</v>
      </c>
      <c r="C43" s="41" t="s">
        <v>12</v>
      </c>
      <c r="D43" s="69">
        <f>D44</f>
        <v>166009</v>
      </c>
      <c r="E43" s="69">
        <f>E44</f>
        <v>90131.46</v>
      </c>
      <c r="F43" s="135">
        <f t="shared" si="0"/>
        <v>54.29311663825456</v>
      </c>
    </row>
    <row r="44" spans="1:9" s="2" customFormat="1" x14ac:dyDescent="0.2">
      <c r="A44" s="119"/>
      <c r="B44" s="110">
        <v>3</v>
      </c>
      <c r="C44" s="11" t="s">
        <v>0</v>
      </c>
      <c r="D44" s="10">
        <f>D46+D53+D55+D57</f>
        <v>166009</v>
      </c>
      <c r="E44" s="10">
        <f>E46+E53+E55+E57</f>
        <v>90131.46</v>
      </c>
      <c r="F44" s="128">
        <f t="shared" si="0"/>
        <v>54.29311663825456</v>
      </c>
    </row>
    <row r="45" spans="1:9" s="2" customFormat="1" hidden="1" x14ac:dyDescent="0.2">
      <c r="A45" s="119"/>
      <c r="B45" s="110"/>
      <c r="C45" s="11"/>
      <c r="D45" s="10"/>
      <c r="E45" s="10"/>
      <c r="F45" s="128" t="e">
        <f t="shared" si="0"/>
        <v>#DIV/0!</v>
      </c>
    </row>
    <row r="46" spans="1:9" s="2" customFormat="1" x14ac:dyDescent="0.2">
      <c r="A46" s="119"/>
      <c r="B46" s="110">
        <v>32</v>
      </c>
      <c r="C46" s="11" t="s">
        <v>27</v>
      </c>
      <c r="D46" s="10">
        <f>D47+D48+D49+D50+D51</f>
        <v>152609</v>
      </c>
      <c r="E46" s="10">
        <f>E47+E48+E49+E50+E51</f>
        <v>78170.350000000006</v>
      </c>
      <c r="F46" s="128">
        <f t="shared" si="0"/>
        <v>51.222634313834703</v>
      </c>
      <c r="G46" s="153"/>
      <c r="H46" s="153"/>
    </row>
    <row r="47" spans="1:9" x14ac:dyDescent="0.2">
      <c r="A47" s="9" t="s">
        <v>276</v>
      </c>
      <c r="B47" s="111">
        <v>321</v>
      </c>
      <c r="C47" s="12" t="s">
        <v>4</v>
      </c>
      <c r="D47" s="13">
        <v>15200</v>
      </c>
      <c r="E47" s="13">
        <v>2832</v>
      </c>
      <c r="F47" s="128">
        <f t="shared" si="0"/>
        <v>18.631578947368421</v>
      </c>
    </row>
    <row r="48" spans="1:9" x14ac:dyDescent="0.2">
      <c r="A48" s="9" t="s">
        <v>277</v>
      </c>
      <c r="B48" s="111">
        <v>322</v>
      </c>
      <c r="C48" s="12" t="s">
        <v>5</v>
      </c>
      <c r="D48" s="13">
        <v>37409</v>
      </c>
      <c r="E48" s="13">
        <v>14519.04</v>
      </c>
      <c r="F48" s="128">
        <f t="shared" si="0"/>
        <v>38.811622871501513</v>
      </c>
      <c r="H48" s="152"/>
      <c r="I48" s="152"/>
    </row>
    <row r="49" spans="1:7" x14ac:dyDescent="0.2">
      <c r="A49" s="9"/>
      <c r="B49" s="111">
        <v>322</v>
      </c>
      <c r="C49" s="12" t="s">
        <v>164</v>
      </c>
      <c r="D49" s="13">
        <v>0</v>
      </c>
      <c r="E49" s="13">
        <v>0</v>
      </c>
      <c r="F49" s="128">
        <v>0</v>
      </c>
    </row>
    <row r="50" spans="1:7" x14ac:dyDescent="0.2">
      <c r="A50" s="9" t="s">
        <v>278</v>
      </c>
      <c r="B50" s="111">
        <v>323</v>
      </c>
      <c r="C50" s="12" t="s">
        <v>6</v>
      </c>
      <c r="D50" s="13">
        <v>95000</v>
      </c>
      <c r="E50" s="13">
        <f>78598.56-18091.75</f>
        <v>60506.81</v>
      </c>
      <c r="F50" s="128">
        <f t="shared" si="0"/>
        <v>63.691378947368413</v>
      </c>
    </row>
    <row r="51" spans="1:7" ht="12.75" customHeight="1" x14ac:dyDescent="0.2">
      <c r="A51" s="9" t="s">
        <v>279</v>
      </c>
      <c r="B51" s="111">
        <v>329</v>
      </c>
      <c r="C51" s="12" t="s">
        <v>7</v>
      </c>
      <c r="D51" s="13">
        <v>5000</v>
      </c>
      <c r="E51" s="13">
        <v>312.5</v>
      </c>
      <c r="F51" s="128">
        <f t="shared" si="0"/>
        <v>6.25</v>
      </c>
    </row>
    <row r="52" spans="1:7" hidden="1" x14ac:dyDescent="0.2">
      <c r="A52" s="9" t="s">
        <v>208</v>
      </c>
      <c r="B52" s="111"/>
      <c r="C52" s="12"/>
      <c r="D52" s="10"/>
      <c r="E52" s="13"/>
      <c r="F52" s="128" t="e">
        <f t="shared" si="0"/>
        <v>#DIV/0!</v>
      </c>
    </row>
    <row r="53" spans="1:7" x14ac:dyDescent="0.2">
      <c r="A53" s="9"/>
      <c r="B53" s="113">
        <v>34</v>
      </c>
      <c r="C53" s="14" t="s">
        <v>33</v>
      </c>
      <c r="D53" s="10">
        <f>D54</f>
        <v>13400</v>
      </c>
      <c r="E53" s="10">
        <f>E54</f>
        <v>11961.109999999999</v>
      </c>
      <c r="F53" s="128">
        <f t="shared" si="0"/>
        <v>89.262014925373123</v>
      </c>
    </row>
    <row r="54" spans="1:7" x14ac:dyDescent="0.2">
      <c r="A54" s="9" t="s">
        <v>260</v>
      </c>
      <c r="B54" s="111">
        <v>343</v>
      </c>
      <c r="C54" s="12" t="s">
        <v>8</v>
      </c>
      <c r="D54" s="13">
        <v>13400</v>
      </c>
      <c r="E54" s="13">
        <f>9014.21+262.5+2684.4</f>
        <v>11961.109999999999</v>
      </c>
      <c r="F54" s="128">
        <f t="shared" si="0"/>
        <v>89.262014925373123</v>
      </c>
      <c r="G54" s="152"/>
    </row>
    <row r="55" spans="1:7" x14ac:dyDescent="0.2">
      <c r="A55" s="9"/>
      <c r="B55" s="113">
        <v>37</v>
      </c>
      <c r="C55" s="14" t="s">
        <v>45</v>
      </c>
      <c r="D55" s="10">
        <f>D56</f>
        <v>0</v>
      </c>
      <c r="E55" s="10">
        <f>E56</f>
        <v>0</v>
      </c>
      <c r="F55" s="128">
        <v>0</v>
      </c>
    </row>
    <row r="56" spans="1:7" x14ac:dyDescent="0.2">
      <c r="A56" s="9"/>
      <c r="B56" s="111">
        <v>372</v>
      </c>
      <c r="C56" s="12" t="s">
        <v>102</v>
      </c>
      <c r="D56" s="13">
        <v>0</v>
      </c>
      <c r="E56" s="13">
        <v>0</v>
      </c>
      <c r="F56" s="128">
        <v>0</v>
      </c>
    </row>
    <row r="57" spans="1:7" x14ac:dyDescent="0.2">
      <c r="A57" s="9"/>
      <c r="B57" s="113">
        <v>42</v>
      </c>
      <c r="C57" s="14" t="s">
        <v>34</v>
      </c>
      <c r="D57" s="10">
        <f>D58</f>
        <v>0</v>
      </c>
      <c r="E57" s="10">
        <f>E58</f>
        <v>0</v>
      </c>
      <c r="F57" s="128">
        <v>0</v>
      </c>
    </row>
    <row r="58" spans="1:7" x14ac:dyDescent="0.2">
      <c r="A58" s="9"/>
      <c r="B58" s="111">
        <v>422</v>
      </c>
      <c r="C58" s="12" t="s">
        <v>9</v>
      </c>
      <c r="D58" s="13">
        <v>0</v>
      </c>
      <c r="E58" s="13">
        <v>0</v>
      </c>
      <c r="F58" s="128">
        <v>0</v>
      </c>
    </row>
    <row r="59" spans="1:7" hidden="1" x14ac:dyDescent="0.2">
      <c r="A59" s="120"/>
      <c r="B59" s="110"/>
      <c r="C59" s="11"/>
      <c r="D59" s="10"/>
      <c r="E59" s="13"/>
      <c r="F59" s="128" t="e">
        <f t="shared" si="0"/>
        <v>#DIV/0!</v>
      </c>
    </row>
    <row r="60" spans="1:7" hidden="1" x14ac:dyDescent="0.2">
      <c r="A60" s="120"/>
      <c r="B60" s="111"/>
      <c r="C60" s="12"/>
      <c r="D60" s="10"/>
      <c r="E60" s="13"/>
      <c r="F60" s="128" t="e">
        <f t="shared" si="0"/>
        <v>#DIV/0!</v>
      </c>
    </row>
    <row r="61" spans="1:7" hidden="1" x14ac:dyDescent="0.2">
      <c r="A61" s="120"/>
      <c r="B61" s="111"/>
      <c r="C61" s="12"/>
      <c r="D61" s="10"/>
      <c r="E61" s="13"/>
      <c r="F61" s="128" t="e">
        <f t="shared" si="0"/>
        <v>#DIV/0!</v>
      </c>
    </row>
    <row r="62" spans="1:7" hidden="1" x14ac:dyDescent="0.2">
      <c r="A62" s="120"/>
      <c r="B62" s="111"/>
      <c r="C62" s="12"/>
      <c r="D62" s="10"/>
      <c r="E62" s="13"/>
      <c r="F62" s="128" t="e">
        <f t="shared" si="0"/>
        <v>#DIV/0!</v>
      </c>
    </row>
    <row r="63" spans="1:7" hidden="1" x14ac:dyDescent="0.2">
      <c r="A63" s="120"/>
      <c r="B63" s="111"/>
      <c r="C63" s="12"/>
      <c r="D63" s="10"/>
      <c r="E63" s="13"/>
      <c r="F63" s="128" t="e">
        <f t="shared" si="0"/>
        <v>#DIV/0!</v>
      </c>
    </row>
    <row r="64" spans="1:7" hidden="1" x14ac:dyDescent="0.2">
      <c r="A64" s="120"/>
      <c r="B64" s="111"/>
      <c r="C64" s="12"/>
      <c r="D64" s="10"/>
      <c r="E64" s="13"/>
      <c r="F64" s="128" t="e">
        <f t="shared" si="0"/>
        <v>#DIV/0!</v>
      </c>
    </row>
    <row r="65" spans="1:9" ht="15.75" customHeight="1" x14ac:dyDescent="0.2">
      <c r="A65" s="122"/>
      <c r="B65" s="108" t="s">
        <v>14</v>
      </c>
      <c r="C65" s="39" t="s">
        <v>15</v>
      </c>
      <c r="D65" s="69">
        <f>D72</f>
        <v>238000</v>
      </c>
      <c r="E65" s="69">
        <f>E72</f>
        <v>127667.32</v>
      </c>
      <c r="F65" s="135">
        <f t="shared" si="0"/>
        <v>53.64173109243697</v>
      </c>
    </row>
    <row r="66" spans="1:9" hidden="1" x14ac:dyDescent="0.2">
      <c r="A66" s="120"/>
      <c r="B66" s="109"/>
      <c r="C66" s="34"/>
      <c r="D66" s="10"/>
      <c r="E66" s="10"/>
      <c r="F66" s="128" t="e">
        <f t="shared" si="0"/>
        <v>#DIV/0!</v>
      </c>
    </row>
    <row r="67" spans="1:9" hidden="1" x14ac:dyDescent="0.2">
      <c r="A67" s="120"/>
      <c r="B67" s="110"/>
      <c r="C67" s="11"/>
      <c r="D67" s="10"/>
      <c r="E67" s="10"/>
      <c r="F67" s="128" t="e">
        <f t="shared" si="0"/>
        <v>#DIV/0!</v>
      </c>
    </row>
    <row r="68" spans="1:9" hidden="1" x14ac:dyDescent="0.2">
      <c r="A68" s="120"/>
      <c r="B68" s="110"/>
      <c r="C68" s="11"/>
      <c r="D68" s="10"/>
      <c r="E68" s="10"/>
      <c r="F68" s="128" t="e">
        <f t="shared" si="0"/>
        <v>#DIV/0!</v>
      </c>
    </row>
    <row r="69" spans="1:9" hidden="1" x14ac:dyDescent="0.2">
      <c r="A69" s="120"/>
      <c r="B69" s="111"/>
      <c r="C69" s="12"/>
      <c r="D69" s="10"/>
      <c r="E69" s="10"/>
      <c r="F69" s="128" t="e">
        <f t="shared" si="0"/>
        <v>#DIV/0!</v>
      </c>
    </row>
    <row r="70" spans="1:9" hidden="1" x14ac:dyDescent="0.2">
      <c r="A70" s="120"/>
      <c r="B70" s="111"/>
      <c r="C70" s="12"/>
      <c r="D70" s="10"/>
      <c r="E70" s="10"/>
      <c r="F70" s="128" t="e">
        <f t="shared" si="0"/>
        <v>#DIV/0!</v>
      </c>
    </row>
    <row r="71" spans="1:9" hidden="1" x14ac:dyDescent="0.2">
      <c r="A71" s="120"/>
      <c r="B71" s="109"/>
      <c r="C71" s="34"/>
      <c r="D71" s="10"/>
      <c r="E71" s="10"/>
      <c r="F71" s="128" t="e">
        <f t="shared" si="0"/>
        <v>#DIV/0!</v>
      </c>
    </row>
    <row r="72" spans="1:9" x14ac:dyDescent="0.2">
      <c r="A72" s="120"/>
      <c r="B72" s="110">
        <v>3</v>
      </c>
      <c r="C72" s="11" t="s">
        <v>0</v>
      </c>
      <c r="D72" s="10">
        <f>D73</f>
        <v>238000</v>
      </c>
      <c r="E72" s="10">
        <f>E73</f>
        <v>127667.32</v>
      </c>
      <c r="F72" s="128">
        <f t="shared" si="0"/>
        <v>53.64173109243697</v>
      </c>
      <c r="H72" s="152"/>
    </row>
    <row r="73" spans="1:9" x14ac:dyDescent="0.2">
      <c r="A73" s="120"/>
      <c r="B73" s="110">
        <v>32</v>
      </c>
      <c r="C73" s="11" t="s">
        <v>27</v>
      </c>
      <c r="D73" s="10">
        <f>D74+D75</f>
        <v>238000</v>
      </c>
      <c r="E73" s="10">
        <f>E74+E75</f>
        <v>127667.32</v>
      </c>
      <c r="F73" s="128">
        <f t="shared" ref="F73:F131" si="2">(E73/D73)*100</f>
        <v>53.64173109243697</v>
      </c>
      <c r="I73" s="152"/>
    </row>
    <row r="74" spans="1:9" ht="12.75" customHeight="1" x14ac:dyDescent="0.2">
      <c r="A74" s="9" t="s">
        <v>262</v>
      </c>
      <c r="B74" s="111">
        <v>322</v>
      </c>
      <c r="C74" s="12" t="s">
        <v>5</v>
      </c>
      <c r="D74" s="13">
        <v>221000</v>
      </c>
      <c r="E74" s="13">
        <v>127667.32</v>
      </c>
      <c r="F74" s="128">
        <f t="shared" si="2"/>
        <v>57.768018099547511</v>
      </c>
    </row>
    <row r="75" spans="1:9" ht="12.75" customHeight="1" x14ac:dyDescent="0.2">
      <c r="A75" s="9" t="s">
        <v>263</v>
      </c>
      <c r="B75" s="111">
        <v>323</v>
      </c>
      <c r="C75" s="12" t="s">
        <v>6</v>
      </c>
      <c r="D75" s="13">
        <v>17000</v>
      </c>
      <c r="E75" s="13">
        <v>0</v>
      </c>
      <c r="F75" s="128">
        <f t="shared" si="2"/>
        <v>0</v>
      </c>
    </row>
    <row r="76" spans="1:9" ht="15.75" customHeight="1" x14ac:dyDescent="0.2">
      <c r="A76" s="67"/>
      <c r="B76" s="125" t="s">
        <v>56</v>
      </c>
      <c r="C76" s="40" t="s">
        <v>57</v>
      </c>
      <c r="D76" s="66">
        <f>D77+D91+D99</f>
        <v>186500</v>
      </c>
      <c r="E76" s="66">
        <f>E77+E91+E99</f>
        <v>108092.91</v>
      </c>
      <c r="F76" s="136">
        <f t="shared" si="2"/>
        <v>57.958664879356569</v>
      </c>
      <c r="H76" s="152"/>
    </row>
    <row r="77" spans="1:9" ht="15.75" customHeight="1" x14ac:dyDescent="0.2">
      <c r="A77" s="122"/>
      <c r="B77" s="108" t="s">
        <v>23</v>
      </c>
      <c r="C77" s="39" t="s">
        <v>66</v>
      </c>
      <c r="D77" s="69">
        <f>D79+D81</f>
        <v>26500</v>
      </c>
      <c r="E77" s="69">
        <f>E79+E81</f>
        <v>3323.13</v>
      </c>
      <c r="F77" s="135">
        <f t="shared" si="2"/>
        <v>12.54011320754717</v>
      </c>
      <c r="H77" s="152"/>
    </row>
    <row r="78" spans="1:9" ht="12.75" hidden="1" customHeight="1" x14ac:dyDescent="0.2">
      <c r="A78" s="120"/>
      <c r="B78" s="109"/>
      <c r="C78" s="34"/>
      <c r="D78" s="10"/>
      <c r="E78" s="10"/>
      <c r="F78" s="128" t="e">
        <f t="shared" si="2"/>
        <v>#DIV/0!</v>
      </c>
    </row>
    <row r="79" spans="1:9" ht="12" customHeight="1" x14ac:dyDescent="0.2">
      <c r="A79" s="120"/>
      <c r="B79" s="113">
        <v>3</v>
      </c>
      <c r="C79" s="14" t="s">
        <v>0</v>
      </c>
      <c r="D79" s="10">
        <f>D80</f>
        <v>6500</v>
      </c>
      <c r="E79" s="10">
        <f>E80</f>
        <v>0</v>
      </c>
      <c r="F79" s="128">
        <v>0</v>
      </c>
    </row>
    <row r="80" spans="1:9" ht="12.75" customHeight="1" x14ac:dyDescent="0.2">
      <c r="A80" s="9" t="s">
        <v>312</v>
      </c>
      <c r="B80" s="111">
        <v>322</v>
      </c>
      <c r="C80" s="12" t="s">
        <v>5</v>
      </c>
      <c r="D80" s="13">
        <v>6500</v>
      </c>
      <c r="E80" s="13">
        <v>0</v>
      </c>
      <c r="F80" s="128">
        <v>0</v>
      </c>
    </row>
    <row r="81" spans="1:6" ht="12.75" customHeight="1" x14ac:dyDescent="0.2">
      <c r="A81" s="120"/>
      <c r="B81" s="113">
        <v>4</v>
      </c>
      <c r="C81" s="14" t="s">
        <v>10</v>
      </c>
      <c r="D81" s="10">
        <f>D82</f>
        <v>20000</v>
      </c>
      <c r="E81" s="10">
        <f>E82</f>
        <v>3323.13</v>
      </c>
      <c r="F81" s="128">
        <f t="shared" si="2"/>
        <v>16.615650000000002</v>
      </c>
    </row>
    <row r="82" spans="1:6" ht="12.75" customHeight="1" x14ac:dyDescent="0.2">
      <c r="A82" s="120"/>
      <c r="B82" s="113">
        <v>42</v>
      </c>
      <c r="C82" s="14" t="s">
        <v>34</v>
      </c>
      <c r="D82" s="10">
        <f>D89</f>
        <v>20000</v>
      </c>
      <c r="E82" s="10">
        <f>E89</f>
        <v>3323.13</v>
      </c>
      <c r="F82" s="128">
        <f t="shared" si="2"/>
        <v>16.615650000000002</v>
      </c>
    </row>
    <row r="83" spans="1:6" ht="12.75" hidden="1" customHeight="1" x14ac:dyDescent="0.2">
      <c r="A83" s="120"/>
      <c r="B83" s="115"/>
      <c r="C83" s="44"/>
      <c r="D83" s="45"/>
      <c r="E83" s="17"/>
      <c r="F83" s="128" t="e">
        <f t="shared" si="2"/>
        <v>#DIV/0!</v>
      </c>
    </row>
    <row r="84" spans="1:6" hidden="1" x14ac:dyDescent="0.2">
      <c r="A84" s="120"/>
      <c r="B84" s="49"/>
      <c r="C84" s="28"/>
      <c r="D84" s="50"/>
      <c r="E84" s="29"/>
      <c r="F84" s="128" t="e">
        <f t="shared" si="2"/>
        <v>#DIV/0!</v>
      </c>
    </row>
    <row r="85" spans="1:6" hidden="1" x14ac:dyDescent="0.2">
      <c r="A85" s="120"/>
      <c r="B85" s="49"/>
      <c r="C85" s="28"/>
      <c r="D85" s="50"/>
      <c r="E85" s="32"/>
      <c r="F85" s="128" t="e">
        <f t="shared" si="2"/>
        <v>#DIV/0!</v>
      </c>
    </row>
    <row r="86" spans="1:6" ht="0.75" hidden="1" customHeight="1" x14ac:dyDescent="0.2">
      <c r="A86" s="120"/>
      <c r="B86" s="49"/>
      <c r="C86" s="28"/>
      <c r="D86" s="50"/>
      <c r="E86" s="32"/>
      <c r="F86" s="128" t="e">
        <f t="shared" si="2"/>
        <v>#DIV/0!</v>
      </c>
    </row>
    <row r="87" spans="1:6" ht="12" hidden="1" customHeight="1" x14ac:dyDescent="0.2">
      <c r="A87" s="120"/>
      <c r="B87" s="51"/>
      <c r="C87" s="52"/>
      <c r="D87" s="50"/>
      <c r="E87" s="29"/>
      <c r="F87" s="128" t="e">
        <f t="shared" si="2"/>
        <v>#DIV/0!</v>
      </c>
    </row>
    <row r="88" spans="1:6" ht="12" hidden="1" customHeight="1" x14ac:dyDescent="0.2">
      <c r="A88" s="120"/>
      <c r="B88" s="116"/>
      <c r="C88" s="46"/>
      <c r="D88" s="47"/>
      <c r="E88" s="48"/>
      <c r="F88" s="128" t="e">
        <f t="shared" si="2"/>
        <v>#DIV/0!</v>
      </c>
    </row>
    <row r="89" spans="1:6" ht="12.75" customHeight="1" x14ac:dyDescent="0.2">
      <c r="A89" s="9" t="s">
        <v>308</v>
      </c>
      <c r="B89" s="111">
        <v>422</v>
      </c>
      <c r="C89" s="12" t="s">
        <v>9</v>
      </c>
      <c r="D89" s="13">
        <v>20000</v>
      </c>
      <c r="E89" s="13">
        <v>3323.13</v>
      </c>
      <c r="F89" s="128">
        <f t="shared" ref="F89" si="3">(E89/D89)*100</f>
        <v>16.615650000000002</v>
      </c>
    </row>
    <row r="90" spans="1:6" ht="12" hidden="1" customHeight="1" x14ac:dyDescent="0.2">
      <c r="A90" s="120"/>
      <c r="B90" s="111"/>
      <c r="C90" s="12"/>
      <c r="D90" s="10"/>
      <c r="E90" s="13"/>
      <c r="F90" s="128" t="e">
        <f t="shared" si="2"/>
        <v>#DIV/0!</v>
      </c>
    </row>
    <row r="91" spans="1:6" ht="15.75" customHeight="1" x14ac:dyDescent="0.2">
      <c r="A91" s="122"/>
      <c r="B91" s="108" t="s">
        <v>25</v>
      </c>
      <c r="C91" s="39" t="s">
        <v>26</v>
      </c>
      <c r="D91" s="69">
        <f>D92</f>
        <v>160000</v>
      </c>
      <c r="E91" s="69">
        <f>E92</f>
        <v>86678.03</v>
      </c>
      <c r="F91" s="135">
        <v>0</v>
      </c>
    </row>
    <row r="92" spans="1:6" ht="12" customHeight="1" x14ac:dyDescent="0.2">
      <c r="A92" s="120"/>
      <c r="B92" s="113">
        <v>3</v>
      </c>
      <c r="C92" s="14" t="s">
        <v>0</v>
      </c>
      <c r="D92" s="10">
        <f>D93+D97</f>
        <v>160000</v>
      </c>
      <c r="E92" s="10">
        <f>E93+E97</f>
        <v>86678.03</v>
      </c>
      <c r="F92" s="128">
        <v>0</v>
      </c>
    </row>
    <row r="93" spans="1:6" ht="12" customHeight="1" x14ac:dyDescent="0.2">
      <c r="A93" s="9"/>
      <c r="B93" s="113">
        <v>31</v>
      </c>
      <c r="C93" s="14" t="s">
        <v>91</v>
      </c>
      <c r="D93" s="10">
        <f>D94+D95+D96</f>
        <v>149800</v>
      </c>
      <c r="E93" s="10">
        <f>E94+E95+E96</f>
        <v>84981.5</v>
      </c>
      <c r="F93" s="128">
        <v>0</v>
      </c>
    </row>
    <row r="94" spans="1:6" ht="12" customHeight="1" x14ac:dyDescent="0.2">
      <c r="A94" s="9"/>
      <c r="B94" s="111">
        <v>311</v>
      </c>
      <c r="C94" s="12" t="s">
        <v>92</v>
      </c>
      <c r="D94" s="13">
        <v>116000</v>
      </c>
      <c r="E94" s="13">
        <v>64812.61</v>
      </c>
      <c r="F94" s="128">
        <v>0</v>
      </c>
    </row>
    <row r="95" spans="1:6" ht="12" customHeight="1" x14ac:dyDescent="0.2">
      <c r="A95" s="9"/>
      <c r="B95" s="111">
        <v>312</v>
      </c>
      <c r="C95" s="12" t="s">
        <v>2</v>
      </c>
      <c r="D95" s="13">
        <v>14800</v>
      </c>
      <c r="E95" s="13">
        <v>9407.51</v>
      </c>
      <c r="F95" s="128">
        <v>0</v>
      </c>
    </row>
    <row r="96" spans="1:6" ht="12" customHeight="1" x14ac:dyDescent="0.2">
      <c r="A96" s="9"/>
      <c r="B96" s="111">
        <v>313</v>
      </c>
      <c r="C96" s="12" t="s">
        <v>3</v>
      </c>
      <c r="D96" s="13">
        <v>19000</v>
      </c>
      <c r="E96" s="13">
        <v>10761.38</v>
      </c>
      <c r="F96" s="128">
        <v>0</v>
      </c>
    </row>
    <row r="97" spans="1:8" ht="12" customHeight="1" x14ac:dyDescent="0.2">
      <c r="A97" s="9"/>
      <c r="B97" s="113">
        <v>32</v>
      </c>
      <c r="C97" s="14" t="s">
        <v>27</v>
      </c>
      <c r="D97" s="10">
        <f>D98</f>
        <v>10200</v>
      </c>
      <c r="E97" s="10">
        <f>E98</f>
        <v>1696.53</v>
      </c>
      <c r="F97" s="128">
        <v>0</v>
      </c>
    </row>
    <row r="98" spans="1:8" ht="12" customHeight="1" x14ac:dyDescent="0.2">
      <c r="A98" s="9"/>
      <c r="B98" s="111">
        <v>321</v>
      </c>
      <c r="C98" s="12" t="s">
        <v>4</v>
      </c>
      <c r="D98" s="13">
        <v>10200</v>
      </c>
      <c r="E98" s="13">
        <v>1696.53</v>
      </c>
      <c r="F98" s="128">
        <v>0</v>
      </c>
    </row>
    <row r="99" spans="1:8" ht="12" customHeight="1" x14ac:dyDescent="0.2">
      <c r="A99" s="122"/>
      <c r="B99" s="108" t="s">
        <v>162</v>
      </c>
      <c r="C99" s="39" t="s">
        <v>163</v>
      </c>
      <c r="D99" s="69">
        <v>0</v>
      </c>
      <c r="E99" s="69">
        <f>E100</f>
        <v>18091.75</v>
      </c>
      <c r="F99" s="135">
        <v>0</v>
      </c>
    </row>
    <row r="100" spans="1:8" ht="12" customHeight="1" x14ac:dyDescent="0.2">
      <c r="A100" s="9"/>
      <c r="B100" s="113">
        <v>3</v>
      </c>
      <c r="C100" s="14" t="s">
        <v>339</v>
      </c>
      <c r="D100" s="10">
        <v>0</v>
      </c>
      <c r="E100" s="10">
        <f>E101</f>
        <v>18091.75</v>
      </c>
      <c r="F100" s="128">
        <v>0</v>
      </c>
    </row>
    <row r="101" spans="1:8" ht="12" customHeight="1" x14ac:dyDescent="0.2">
      <c r="A101" s="9"/>
      <c r="B101" s="113">
        <v>32</v>
      </c>
      <c r="C101" s="14" t="s">
        <v>27</v>
      </c>
      <c r="D101" s="10">
        <v>0</v>
      </c>
      <c r="E101" s="10">
        <f>E102</f>
        <v>18091.75</v>
      </c>
      <c r="F101" s="128">
        <v>0</v>
      </c>
    </row>
    <row r="102" spans="1:8" ht="12" customHeight="1" x14ac:dyDescent="0.2">
      <c r="A102" s="9"/>
      <c r="B102" s="111">
        <v>323</v>
      </c>
      <c r="C102" s="12" t="s">
        <v>6</v>
      </c>
      <c r="D102" s="13">
        <v>0</v>
      </c>
      <c r="E102" s="13">
        <v>18091.75</v>
      </c>
      <c r="F102" s="128">
        <v>0</v>
      </c>
    </row>
    <row r="103" spans="1:8" ht="15.75" customHeight="1" x14ac:dyDescent="0.2">
      <c r="A103" s="59"/>
      <c r="B103" s="103" t="s">
        <v>67</v>
      </c>
      <c r="C103" s="73" t="s">
        <v>95</v>
      </c>
      <c r="D103" s="57">
        <f>D104</f>
        <v>38065</v>
      </c>
      <c r="E103" s="57">
        <f>E104</f>
        <v>15046.679999999998</v>
      </c>
      <c r="F103" s="130">
        <f t="shared" si="2"/>
        <v>39.528911073164316</v>
      </c>
      <c r="H103" s="152"/>
    </row>
    <row r="104" spans="1:8" ht="15.75" customHeight="1" x14ac:dyDescent="0.2">
      <c r="A104" s="61"/>
      <c r="B104" s="104" t="s">
        <v>16</v>
      </c>
      <c r="C104" s="35" t="s">
        <v>68</v>
      </c>
      <c r="D104" s="60">
        <f>D105+D121+D125+D116</f>
        <v>38065</v>
      </c>
      <c r="E104" s="60">
        <f>E105+E121+E125+E116</f>
        <v>15046.679999999998</v>
      </c>
      <c r="F104" s="129">
        <f t="shared" si="2"/>
        <v>39.528911073164316</v>
      </c>
    </row>
    <row r="105" spans="1:8" ht="15.75" customHeight="1" x14ac:dyDescent="0.2">
      <c r="A105" s="67"/>
      <c r="B105" s="107" t="s">
        <v>48</v>
      </c>
      <c r="C105" s="40" t="s">
        <v>62</v>
      </c>
      <c r="D105" s="66">
        <f>D107+D112+D114</f>
        <v>34005</v>
      </c>
      <c r="E105" s="66">
        <f>E107+E112+E114</f>
        <v>15046.679999999998</v>
      </c>
      <c r="F105" s="136">
        <f t="shared" si="2"/>
        <v>44.248434053815608</v>
      </c>
    </row>
    <row r="106" spans="1:8" ht="15.75" customHeight="1" x14ac:dyDescent="0.2">
      <c r="A106" s="122"/>
      <c r="B106" s="108" t="s">
        <v>14</v>
      </c>
      <c r="C106" s="39" t="s">
        <v>15</v>
      </c>
      <c r="D106" s="69">
        <f>D107+D112+D114</f>
        <v>34005</v>
      </c>
      <c r="E106" s="69">
        <f>E107+E112+E114</f>
        <v>15046.679999999998</v>
      </c>
      <c r="F106" s="135">
        <f t="shared" si="2"/>
        <v>44.248434053815608</v>
      </c>
    </row>
    <row r="107" spans="1:8" ht="12" customHeight="1" x14ac:dyDescent="0.2">
      <c r="A107" s="120"/>
      <c r="B107" s="110">
        <v>32</v>
      </c>
      <c r="C107" s="11" t="s">
        <v>27</v>
      </c>
      <c r="D107" s="10">
        <f>D108+D109+D110+D111</f>
        <v>32805</v>
      </c>
      <c r="E107" s="10">
        <f>E108+E109+E110+E111</f>
        <v>15046.679999999998</v>
      </c>
      <c r="F107" s="128">
        <f t="shared" si="2"/>
        <v>45.867032464563323</v>
      </c>
    </row>
    <row r="108" spans="1:8" ht="12" customHeight="1" x14ac:dyDescent="0.2">
      <c r="A108" s="9" t="s">
        <v>264</v>
      </c>
      <c r="B108" s="111">
        <v>321</v>
      </c>
      <c r="C108" s="12" t="s">
        <v>4</v>
      </c>
      <c r="D108" s="13">
        <v>1850</v>
      </c>
      <c r="E108" s="13">
        <v>6522</v>
      </c>
      <c r="F108" s="128">
        <f t="shared" si="2"/>
        <v>352.54054054054052</v>
      </c>
    </row>
    <row r="109" spans="1:8" ht="12" customHeight="1" x14ac:dyDescent="0.2">
      <c r="A109" s="9" t="s">
        <v>265</v>
      </c>
      <c r="B109" s="111">
        <v>322</v>
      </c>
      <c r="C109" s="12" t="s">
        <v>31</v>
      </c>
      <c r="D109" s="13">
        <v>9400</v>
      </c>
      <c r="E109" s="13">
        <v>2705.3</v>
      </c>
      <c r="F109" s="128">
        <f t="shared" si="2"/>
        <v>28.779787234042551</v>
      </c>
    </row>
    <row r="110" spans="1:8" ht="12" customHeight="1" x14ac:dyDescent="0.2">
      <c r="A110" s="9" t="s">
        <v>266</v>
      </c>
      <c r="B110" s="111">
        <v>323</v>
      </c>
      <c r="C110" s="12" t="s">
        <v>6</v>
      </c>
      <c r="D110" s="13">
        <v>20530</v>
      </c>
      <c r="E110" s="13">
        <v>5212.53</v>
      </c>
      <c r="F110" s="128">
        <f t="shared" si="2"/>
        <v>25.389819775937649</v>
      </c>
    </row>
    <row r="111" spans="1:8" ht="12" customHeight="1" x14ac:dyDescent="0.2">
      <c r="A111" s="9" t="s">
        <v>255</v>
      </c>
      <c r="B111" s="112">
        <v>329</v>
      </c>
      <c r="C111" s="26" t="s">
        <v>7</v>
      </c>
      <c r="D111" s="13">
        <v>1025</v>
      </c>
      <c r="E111" s="13">
        <v>606.85</v>
      </c>
      <c r="F111" s="128">
        <f t="shared" si="2"/>
        <v>59.204878048780486</v>
      </c>
    </row>
    <row r="112" spans="1:8" ht="12" customHeight="1" x14ac:dyDescent="0.2">
      <c r="A112" s="9"/>
      <c r="B112" s="114">
        <v>34</v>
      </c>
      <c r="C112" s="25" t="s">
        <v>33</v>
      </c>
      <c r="D112" s="20">
        <f>D113</f>
        <v>1200</v>
      </c>
      <c r="E112" s="20">
        <f>E113</f>
        <v>0</v>
      </c>
      <c r="F112" s="128">
        <f t="shared" si="2"/>
        <v>0</v>
      </c>
    </row>
    <row r="113" spans="1:9" ht="12" customHeight="1" x14ac:dyDescent="0.2">
      <c r="A113" s="9" t="s">
        <v>256</v>
      </c>
      <c r="B113" s="112">
        <v>343</v>
      </c>
      <c r="C113" s="26" t="s">
        <v>8</v>
      </c>
      <c r="D113" s="13">
        <v>1200</v>
      </c>
      <c r="E113" s="13">
        <v>0</v>
      </c>
      <c r="F113" s="128">
        <f t="shared" si="2"/>
        <v>0</v>
      </c>
    </row>
    <row r="114" spans="1:9" ht="12" customHeight="1" x14ac:dyDescent="0.2">
      <c r="A114" s="9"/>
      <c r="B114" s="114">
        <v>36</v>
      </c>
      <c r="C114" s="25" t="s">
        <v>44</v>
      </c>
      <c r="D114" s="10">
        <f>D115</f>
        <v>0</v>
      </c>
      <c r="E114" s="10">
        <f>E115</f>
        <v>0</v>
      </c>
      <c r="F114" s="128">
        <v>0</v>
      </c>
    </row>
    <row r="115" spans="1:9" ht="12" customHeight="1" x14ac:dyDescent="0.2">
      <c r="A115" s="9"/>
      <c r="B115" s="112">
        <v>369</v>
      </c>
      <c r="C115" s="26" t="s">
        <v>43</v>
      </c>
      <c r="D115" s="13">
        <v>0</v>
      </c>
      <c r="E115" s="13">
        <v>0</v>
      </c>
      <c r="F115" s="128">
        <v>0</v>
      </c>
    </row>
    <row r="116" spans="1:9" ht="15.75" customHeight="1" x14ac:dyDescent="0.2">
      <c r="A116" s="67"/>
      <c r="B116" s="107" t="s">
        <v>59</v>
      </c>
      <c r="C116" s="40" t="s">
        <v>74</v>
      </c>
      <c r="D116" s="66">
        <f>D117</f>
        <v>1060</v>
      </c>
      <c r="E116" s="66">
        <f>E117</f>
        <v>0</v>
      </c>
      <c r="F116" s="136">
        <f t="shared" si="2"/>
        <v>0</v>
      </c>
    </row>
    <row r="117" spans="1:9" ht="23.25" customHeight="1" x14ac:dyDescent="0.2">
      <c r="A117" s="72"/>
      <c r="B117" s="108" t="s">
        <v>81</v>
      </c>
      <c r="C117" s="39" t="s">
        <v>82</v>
      </c>
      <c r="D117" s="69">
        <f>D118</f>
        <v>1060</v>
      </c>
      <c r="E117" s="69">
        <f>E118</f>
        <v>0</v>
      </c>
      <c r="F117" s="135">
        <f t="shared" si="2"/>
        <v>0</v>
      </c>
      <c r="I117" s="50"/>
    </row>
    <row r="118" spans="1:9" ht="12" customHeight="1" x14ac:dyDescent="0.2">
      <c r="A118" s="9"/>
      <c r="B118" s="114">
        <v>31</v>
      </c>
      <c r="C118" s="26"/>
      <c r="D118" s="13">
        <f>D119+D120</f>
        <v>1060</v>
      </c>
      <c r="E118" s="13">
        <f>E119+E120</f>
        <v>0</v>
      </c>
      <c r="F118" s="150">
        <f t="shared" si="2"/>
        <v>0</v>
      </c>
    </row>
    <row r="119" spans="1:9" ht="12" customHeight="1" x14ac:dyDescent="0.2">
      <c r="A119" s="9" t="s">
        <v>273</v>
      </c>
      <c r="B119" s="112">
        <v>311</v>
      </c>
      <c r="C119" s="26" t="s">
        <v>92</v>
      </c>
      <c r="D119" s="13">
        <v>900</v>
      </c>
      <c r="E119" s="13">
        <v>0</v>
      </c>
      <c r="F119" s="150">
        <f t="shared" si="2"/>
        <v>0</v>
      </c>
    </row>
    <row r="120" spans="1:9" ht="12" customHeight="1" x14ac:dyDescent="0.2">
      <c r="A120" s="9" t="s">
        <v>274</v>
      </c>
      <c r="B120" s="112">
        <v>313</v>
      </c>
      <c r="C120" s="26" t="s">
        <v>3</v>
      </c>
      <c r="D120" s="13">
        <v>160</v>
      </c>
      <c r="E120" s="13">
        <v>0</v>
      </c>
      <c r="F120" s="150">
        <f t="shared" si="2"/>
        <v>0</v>
      </c>
    </row>
    <row r="121" spans="1:9" ht="15.75" customHeight="1" x14ac:dyDescent="0.2">
      <c r="A121" s="67"/>
      <c r="B121" s="107" t="s">
        <v>56</v>
      </c>
      <c r="C121" s="40" t="s">
        <v>69</v>
      </c>
      <c r="D121" s="66">
        <f t="shared" ref="D121:E123" si="4">D122</f>
        <v>1000</v>
      </c>
      <c r="E121" s="66">
        <f t="shared" si="4"/>
        <v>0</v>
      </c>
      <c r="F121" s="136">
        <f t="shared" si="2"/>
        <v>0</v>
      </c>
    </row>
    <row r="122" spans="1:9" ht="15.75" customHeight="1" x14ac:dyDescent="0.2">
      <c r="A122" s="122"/>
      <c r="B122" s="108" t="s">
        <v>209</v>
      </c>
      <c r="C122" s="39" t="s">
        <v>210</v>
      </c>
      <c r="D122" s="69">
        <f t="shared" si="4"/>
        <v>1000</v>
      </c>
      <c r="E122" s="69">
        <f t="shared" si="4"/>
        <v>0</v>
      </c>
      <c r="F122" s="135">
        <f t="shared" si="2"/>
        <v>0</v>
      </c>
    </row>
    <row r="123" spans="1:9" ht="12" customHeight="1" x14ac:dyDescent="0.2">
      <c r="A123" s="120"/>
      <c r="B123" s="110">
        <v>32</v>
      </c>
      <c r="C123" s="11" t="s">
        <v>27</v>
      </c>
      <c r="D123" s="10">
        <f t="shared" si="4"/>
        <v>1000</v>
      </c>
      <c r="E123" s="10">
        <f t="shared" si="4"/>
        <v>0</v>
      </c>
      <c r="F123" s="128">
        <f t="shared" si="2"/>
        <v>0</v>
      </c>
    </row>
    <row r="124" spans="1:9" ht="12" customHeight="1" x14ac:dyDescent="0.2">
      <c r="A124" s="9" t="s">
        <v>306</v>
      </c>
      <c r="B124" s="111">
        <v>323</v>
      </c>
      <c r="C124" s="12" t="s">
        <v>6</v>
      </c>
      <c r="D124" s="13">
        <v>1000</v>
      </c>
      <c r="E124" s="13">
        <v>0</v>
      </c>
      <c r="F124" s="128">
        <f t="shared" si="2"/>
        <v>0</v>
      </c>
    </row>
    <row r="125" spans="1:9" ht="15.75" customHeight="1" x14ac:dyDescent="0.2">
      <c r="A125" s="122"/>
      <c r="B125" s="108" t="s">
        <v>23</v>
      </c>
      <c r="C125" s="39" t="s">
        <v>66</v>
      </c>
      <c r="D125" s="69">
        <f t="shared" ref="D125:E127" si="5">D126</f>
        <v>2000</v>
      </c>
      <c r="E125" s="69">
        <f t="shared" si="5"/>
        <v>0</v>
      </c>
      <c r="F125" s="135">
        <f t="shared" ref="F125:F128" si="6">(E125/D125)*100</f>
        <v>0</v>
      </c>
    </row>
    <row r="126" spans="1:9" ht="12" customHeight="1" x14ac:dyDescent="0.2">
      <c r="A126" s="9"/>
      <c r="B126" s="113">
        <v>4</v>
      </c>
      <c r="C126" s="14" t="s">
        <v>10</v>
      </c>
      <c r="D126" s="13">
        <f t="shared" si="5"/>
        <v>2000</v>
      </c>
      <c r="E126" s="13">
        <f t="shared" si="5"/>
        <v>0</v>
      </c>
      <c r="F126" s="150">
        <f t="shared" si="6"/>
        <v>0</v>
      </c>
    </row>
    <row r="127" spans="1:9" ht="12" customHeight="1" x14ac:dyDescent="0.2">
      <c r="A127" s="9"/>
      <c r="B127" s="113">
        <v>42</v>
      </c>
      <c r="C127" s="14" t="s">
        <v>34</v>
      </c>
      <c r="D127" s="13">
        <f>D128+D129</f>
        <v>2000</v>
      </c>
      <c r="E127" s="13">
        <f t="shared" si="5"/>
        <v>0</v>
      </c>
      <c r="F127" s="150">
        <f t="shared" si="6"/>
        <v>0</v>
      </c>
    </row>
    <row r="128" spans="1:9" ht="12" customHeight="1" x14ac:dyDescent="0.2">
      <c r="A128" s="9" t="s">
        <v>313</v>
      </c>
      <c r="B128" s="111">
        <v>422</v>
      </c>
      <c r="C128" s="12" t="s">
        <v>9</v>
      </c>
      <c r="D128" s="13">
        <v>1000</v>
      </c>
      <c r="E128" s="13">
        <v>0</v>
      </c>
      <c r="F128" s="150">
        <f t="shared" si="6"/>
        <v>0</v>
      </c>
    </row>
    <row r="129" spans="1:6" ht="12" customHeight="1" x14ac:dyDescent="0.2">
      <c r="A129" s="9" t="s">
        <v>315</v>
      </c>
      <c r="B129" s="111">
        <v>424</v>
      </c>
      <c r="C129" s="12" t="s">
        <v>41</v>
      </c>
      <c r="D129" s="13">
        <v>1000</v>
      </c>
      <c r="E129" s="13"/>
      <c r="F129" s="150"/>
    </row>
    <row r="130" spans="1:6" ht="15.75" customHeight="1" x14ac:dyDescent="0.2">
      <c r="A130" s="59"/>
      <c r="B130" s="103" t="s">
        <v>70</v>
      </c>
      <c r="C130" s="73" t="s">
        <v>96</v>
      </c>
      <c r="D130" s="57">
        <f>D133+D142</f>
        <v>795100</v>
      </c>
      <c r="E130" s="57">
        <f>E133+E142</f>
        <v>406677.51</v>
      </c>
      <c r="F130" s="130">
        <f t="shared" si="2"/>
        <v>51.147970066658289</v>
      </c>
    </row>
    <row r="131" spans="1:6" ht="15.75" customHeight="1" x14ac:dyDescent="0.2">
      <c r="A131" s="61"/>
      <c r="B131" s="104" t="s">
        <v>71</v>
      </c>
      <c r="C131" s="35" t="s">
        <v>72</v>
      </c>
      <c r="D131" s="60">
        <f>D133+D142</f>
        <v>795100</v>
      </c>
      <c r="E131" s="60">
        <f>E133+E142</f>
        <v>406677.51</v>
      </c>
      <c r="F131" s="129">
        <f t="shared" si="2"/>
        <v>51.147970066658289</v>
      </c>
    </row>
    <row r="132" spans="1:6" ht="21.75" customHeight="1" x14ac:dyDescent="0.2">
      <c r="A132" s="62"/>
      <c r="B132" s="105" t="s">
        <v>18</v>
      </c>
      <c r="C132" s="37" t="s">
        <v>73</v>
      </c>
      <c r="D132" s="62">
        <f>D133</f>
        <v>0</v>
      </c>
      <c r="E132" s="62">
        <f>E133</f>
        <v>0</v>
      </c>
      <c r="F132" s="131">
        <v>0</v>
      </c>
    </row>
    <row r="133" spans="1:6" ht="15.75" customHeight="1" x14ac:dyDescent="0.2">
      <c r="A133" s="67"/>
      <c r="B133" s="107" t="s">
        <v>48</v>
      </c>
      <c r="C133" s="40" t="s">
        <v>62</v>
      </c>
      <c r="D133" s="66">
        <f>D134</f>
        <v>0</v>
      </c>
      <c r="E133" s="66">
        <f>E134</f>
        <v>0</v>
      </c>
      <c r="F133" s="136">
        <v>0</v>
      </c>
    </row>
    <row r="134" spans="1:6" ht="15.75" customHeight="1" x14ac:dyDescent="0.2">
      <c r="A134" s="122"/>
      <c r="B134" s="108" t="s">
        <v>14</v>
      </c>
      <c r="C134" s="39" t="s">
        <v>15</v>
      </c>
      <c r="D134" s="69">
        <f>D137</f>
        <v>0</v>
      </c>
      <c r="E134" s="69">
        <f>E137</f>
        <v>0</v>
      </c>
      <c r="F134" s="135">
        <v>0</v>
      </c>
    </row>
    <row r="135" spans="1:6" ht="12" customHeight="1" x14ac:dyDescent="0.2">
      <c r="A135" s="120"/>
      <c r="B135" s="110">
        <v>31</v>
      </c>
      <c r="C135" s="11" t="s">
        <v>32</v>
      </c>
      <c r="D135" s="10">
        <f>D136</f>
        <v>0</v>
      </c>
      <c r="E135" s="10">
        <f>E136</f>
        <v>0</v>
      </c>
      <c r="F135" s="128">
        <v>0</v>
      </c>
    </row>
    <row r="136" spans="1:6" ht="12" customHeight="1" x14ac:dyDescent="0.2">
      <c r="A136" s="9"/>
      <c r="B136" s="111">
        <v>312</v>
      </c>
      <c r="C136" s="12" t="s">
        <v>2</v>
      </c>
      <c r="D136" s="13">
        <v>0</v>
      </c>
      <c r="E136" s="13">
        <v>0</v>
      </c>
      <c r="F136" s="128">
        <v>0</v>
      </c>
    </row>
    <row r="137" spans="1:6" ht="12" customHeight="1" x14ac:dyDescent="0.2">
      <c r="A137" s="9"/>
      <c r="B137" s="113">
        <v>32</v>
      </c>
      <c r="C137" s="14" t="s">
        <v>27</v>
      </c>
      <c r="D137" s="10">
        <f>D140</f>
        <v>0</v>
      </c>
      <c r="E137" s="10">
        <f>E140</f>
        <v>0</v>
      </c>
      <c r="F137" s="128">
        <v>0</v>
      </c>
    </row>
    <row r="138" spans="1:6" ht="12" customHeight="1" x14ac:dyDescent="0.2">
      <c r="A138" s="9"/>
      <c r="B138" s="111">
        <v>321</v>
      </c>
      <c r="C138" s="12" t="s">
        <v>4</v>
      </c>
      <c r="D138" s="13">
        <v>0</v>
      </c>
      <c r="E138" s="127">
        <v>0</v>
      </c>
      <c r="F138" s="128">
        <v>0</v>
      </c>
    </row>
    <row r="139" spans="1:6" ht="12" customHeight="1" x14ac:dyDescent="0.2">
      <c r="A139" s="9"/>
      <c r="B139" s="111">
        <v>322</v>
      </c>
      <c r="C139" s="12" t="s">
        <v>5</v>
      </c>
      <c r="D139" s="13">
        <v>0</v>
      </c>
      <c r="E139" s="13">
        <v>0</v>
      </c>
      <c r="F139" s="128">
        <v>0</v>
      </c>
    </row>
    <row r="140" spans="1:6" ht="12" customHeight="1" x14ac:dyDescent="0.2">
      <c r="A140" s="9"/>
      <c r="B140" s="111">
        <v>323</v>
      </c>
      <c r="C140" s="12" t="s">
        <v>6</v>
      </c>
      <c r="D140" s="13">
        <v>0</v>
      </c>
      <c r="E140" s="13">
        <v>0</v>
      </c>
      <c r="F140" s="128">
        <v>0</v>
      </c>
    </row>
    <row r="141" spans="1:6" ht="12" customHeight="1" x14ac:dyDescent="0.2">
      <c r="A141" s="9"/>
      <c r="B141" s="111">
        <v>329</v>
      </c>
      <c r="C141" s="12" t="s">
        <v>7</v>
      </c>
      <c r="D141" s="13">
        <v>0</v>
      </c>
      <c r="E141" s="13">
        <v>0</v>
      </c>
      <c r="F141" s="128">
        <v>0</v>
      </c>
    </row>
    <row r="142" spans="1:6" ht="15.75" customHeight="1" x14ac:dyDescent="0.2">
      <c r="A142" s="67"/>
      <c r="B142" s="107" t="s">
        <v>59</v>
      </c>
      <c r="C142" s="40" t="s">
        <v>74</v>
      </c>
      <c r="D142" s="66">
        <f>D143+D150</f>
        <v>795100</v>
      </c>
      <c r="E142" s="66">
        <f>E143+E150</f>
        <v>406677.51</v>
      </c>
      <c r="F142" s="136">
        <f t="shared" ref="F142:F225" si="7">(E142/D142)*100</f>
        <v>51.147970066658289</v>
      </c>
    </row>
    <row r="143" spans="1:6" ht="15.75" customHeight="1" x14ac:dyDescent="0.2">
      <c r="A143" s="122"/>
      <c r="B143" s="108" t="s">
        <v>36</v>
      </c>
      <c r="C143" s="39" t="s">
        <v>19</v>
      </c>
      <c r="D143" s="69">
        <f>D144</f>
        <v>450900</v>
      </c>
      <c r="E143" s="69">
        <f>E144</f>
        <v>240237.50999999998</v>
      </c>
      <c r="F143" s="135">
        <f t="shared" si="7"/>
        <v>53.279554224883562</v>
      </c>
    </row>
    <row r="144" spans="1:6" ht="12" customHeight="1" x14ac:dyDescent="0.2">
      <c r="A144" s="120"/>
      <c r="B144" s="109">
        <v>3</v>
      </c>
      <c r="C144" s="34" t="s">
        <v>0</v>
      </c>
      <c r="D144" s="10">
        <f>D145</f>
        <v>450900</v>
      </c>
      <c r="E144" s="10">
        <f>E145</f>
        <v>240237.50999999998</v>
      </c>
      <c r="F144" s="128">
        <f t="shared" si="7"/>
        <v>53.279554224883562</v>
      </c>
    </row>
    <row r="145" spans="1:6" ht="12" customHeight="1" x14ac:dyDescent="0.2">
      <c r="A145" s="9"/>
      <c r="B145" s="110">
        <v>32</v>
      </c>
      <c r="C145" s="11" t="s">
        <v>27</v>
      </c>
      <c r="D145" s="10">
        <f>D146+D147+D148+D149</f>
        <v>450900</v>
      </c>
      <c r="E145" s="10">
        <f>E146+E147+E148+E149</f>
        <v>240237.50999999998</v>
      </c>
      <c r="F145" s="128">
        <f t="shared" si="7"/>
        <v>53.279554224883562</v>
      </c>
    </row>
    <row r="146" spans="1:6" ht="12" customHeight="1" x14ac:dyDescent="0.2">
      <c r="A146" s="9" t="s">
        <v>271</v>
      </c>
      <c r="B146" s="111">
        <v>322</v>
      </c>
      <c r="C146" s="12" t="s">
        <v>5</v>
      </c>
      <c r="D146" s="13">
        <v>440900</v>
      </c>
      <c r="E146" s="13">
        <v>235306.96</v>
      </c>
      <c r="F146" s="128">
        <f t="shared" si="7"/>
        <v>53.369689271943756</v>
      </c>
    </row>
    <row r="147" spans="1:6" ht="12" customHeight="1" x14ac:dyDescent="0.2">
      <c r="A147" s="9" t="s">
        <v>316</v>
      </c>
      <c r="B147" s="111">
        <v>323</v>
      </c>
      <c r="C147" s="12" t="s">
        <v>6</v>
      </c>
      <c r="D147" s="13">
        <v>4000</v>
      </c>
      <c r="E147" s="13">
        <v>2176.5</v>
      </c>
      <c r="F147" s="128">
        <f t="shared" si="7"/>
        <v>54.412499999999994</v>
      </c>
    </row>
    <row r="148" spans="1:6" ht="12" customHeight="1" x14ac:dyDescent="0.2">
      <c r="A148" s="9" t="s">
        <v>317</v>
      </c>
      <c r="B148" s="111">
        <v>329</v>
      </c>
      <c r="C148" s="12" t="s">
        <v>7</v>
      </c>
      <c r="D148" s="13">
        <v>1000</v>
      </c>
      <c r="E148" s="13">
        <v>0</v>
      </c>
      <c r="F148" s="128">
        <f t="shared" si="7"/>
        <v>0</v>
      </c>
    </row>
    <row r="149" spans="1:6" ht="12" customHeight="1" x14ac:dyDescent="0.2">
      <c r="A149" s="9" t="s">
        <v>318</v>
      </c>
      <c r="B149" s="111">
        <v>422</v>
      </c>
      <c r="C149" s="12" t="s">
        <v>9</v>
      </c>
      <c r="D149" s="13">
        <v>5000</v>
      </c>
      <c r="E149" s="13">
        <v>2754.05</v>
      </c>
      <c r="F149" s="128">
        <f t="shared" si="7"/>
        <v>55.081000000000003</v>
      </c>
    </row>
    <row r="150" spans="1:6" ht="15.75" customHeight="1" x14ac:dyDescent="0.2">
      <c r="A150" s="122"/>
      <c r="B150" s="108" t="s">
        <v>35</v>
      </c>
      <c r="C150" s="39" t="s">
        <v>17</v>
      </c>
      <c r="D150" s="69">
        <f>D151+D153</f>
        <v>344200</v>
      </c>
      <c r="E150" s="69">
        <f>E151+E153</f>
        <v>166440</v>
      </c>
      <c r="F150" s="135">
        <f t="shared" si="7"/>
        <v>48.355607205113301</v>
      </c>
    </row>
    <row r="151" spans="1:6" ht="12" customHeight="1" x14ac:dyDescent="0.2">
      <c r="A151" s="120"/>
      <c r="B151" s="117">
        <v>31</v>
      </c>
      <c r="C151" s="15" t="s">
        <v>32</v>
      </c>
      <c r="D151" s="10">
        <f>D152</f>
        <v>93000</v>
      </c>
      <c r="E151" s="10">
        <f>E152</f>
        <v>57600</v>
      </c>
      <c r="F151" s="128">
        <f t="shared" si="7"/>
        <v>61.935483870967744</v>
      </c>
    </row>
    <row r="152" spans="1:6" ht="12" customHeight="1" x14ac:dyDescent="0.2">
      <c r="A152" s="9" t="s">
        <v>319</v>
      </c>
      <c r="B152" s="111">
        <v>311</v>
      </c>
      <c r="C152" s="12" t="s">
        <v>1</v>
      </c>
      <c r="D152" s="13">
        <v>93000</v>
      </c>
      <c r="E152" s="13">
        <v>57600</v>
      </c>
      <c r="F152" s="128">
        <f t="shared" si="7"/>
        <v>61.935483870967744</v>
      </c>
    </row>
    <row r="153" spans="1:6" ht="12" customHeight="1" x14ac:dyDescent="0.2">
      <c r="A153" s="9"/>
      <c r="B153" s="113">
        <v>32</v>
      </c>
      <c r="C153" s="14" t="s">
        <v>27</v>
      </c>
      <c r="D153" s="10">
        <f>D154</f>
        <v>251200</v>
      </c>
      <c r="E153" s="10">
        <f>E154</f>
        <v>108840</v>
      </c>
      <c r="F153" s="128">
        <f t="shared" si="7"/>
        <v>43.328025477707008</v>
      </c>
    </row>
    <row r="154" spans="1:6" ht="12" customHeight="1" x14ac:dyDescent="0.2">
      <c r="A154" s="9" t="s">
        <v>320</v>
      </c>
      <c r="B154" s="111">
        <v>322</v>
      </c>
      <c r="C154" s="12" t="s">
        <v>30</v>
      </c>
      <c r="D154" s="13">
        <v>251200</v>
      </c>
      <c r="E154" s="13">
        <v>108840</v>
      </c>
      <c r="F154" s="128">
        <f t="shared" si="7"/>
        <v>43.328025477707008</v>
      </c>
    </row>
    <row r="155" spans="1:6" ht="15.75" customHeight="1" x14ac:dyDescent="0.2">
      <c r="A155" s="59"/>
      <c r="B155" s="103" t="s">
        <v>75</v>
      </c>
      <c r="C155" s="36" t="s">
        <v>97</v>
      </c>
      <c r="D155" s="57">
        <f>D156+D216+D228+D195+D209+D234</f>
        <v>8318454</v>
      </c>
      <c r="E155" s="57">
        <f>E156+E216+E228+E195+E209</f>
        <v>3991344.08</v>
      </c>
      <c r="F155" s="130">
        <f t="shared" si="7"/>
        <v>47.981801426082299</v>
      </c>
    </row>
    <row r="156" spans="1:6" ht="25.5" customHeight="1" x14ac:dyDescent="0.2">
      <c r="A156" s="61"/>
      <c r="B156" s="104" t="s">
        <v>39</v>
      </c>
      <c r="C156" s="35" t="s">
        <v>40</v>
      </c>
      <c r="D156" s="60">
        <f>D157</f>
        <v>8012000</v>
      </c>
      <c r="E156" s="60">
        <f>E157+E188</f>
        <v>3879311.87</v>
      </c>
      <c r="F156" s="129">
        <f t="shared" si="7"/>
        <v>48.418770219670499</v>
      </c>
    </row>
    <row r="157" spans="1:6" ht="12" customHeight="1" x14ac:dyDescent="0.2">
      <c r="A157" s="62"/>
      <c r="B157" s="105" t="s">
        <v>20</v>
      </c>
      <c r="C157" s="37" t="s">
        <v>76</v>
      </c>
      <c r="D157" s="62">
        <f>D158+D175</f>
        <v>8012000</v>
      </c>
      <c r="E157" s="62">
        <f>E158</f>
        <v>3879311.87</v>
      </c>
      <c r="F157" s="131">
        <f t="shared" si="7"/>
        <v>48.418770219670499</v>
      </c>
    </row>
    <row r="158" spans="1:6" ht="15.75" customHeight="1" x14ac:dyDescent="0.2">
      <c r="A158" s="67"/>
      <c r="B158" s="107" t="s">
        <v>48</v>
      </c>
      <c r="C158" s="40" t="s">
        <v>62</v>
      </c>
      <c r="D158" s="66">
        <f>D159+D167</f>
        <v>7784000</v>
      </c>
      <c r="E158" s="66">
        <f>E159+E167+E175</f>
        <v>3879311.87</v>
      </c>
      <c r="F158" s="136">
        <f t="shared" si="7"/>
        <v>49.836997302158274</v>
      </c>
    </row>
    <row r="159" spans="1:6" ht="15.75" customHeight="1" x14ac:dyDescent="0.2">
      <c r="A159" s="122"/>
      <c r="B159" s="108" t="s">
        <v>77</v>
      </c>
      <c r="C159" s="39" t="s">
        <v>78</v>
      </c>
      <c r="D159" s="69">
        <f>D160</f>
        <v>7395000</v>
      </c>
      <c r="E159" s="69">
        <f>E160</f>
        <v>3660838.65</v>
      </c>
      <c r="F159" s="135">
        <f t="shared" si="7"/>
        <v>49.504241379310344</v>
      </c>
    </row>
    <row r="160" spans="1:6" ht="12" customHeight="1" x14ac:dyDescent="0.2">
      <c r="A160" s="120"/>
      <c r="B160" s="113">
        <v>3</v>
      </c>
      <c r="C160" s="14" t="s">
        <v>0</v>
      </c>
      <c r="D160" s="10">
        <f>D161</f>
        <v>7395000</v>
      </c>
      <c r="E160" s="20">
        <f>E161</f>
        <v>3660838.65</v>
      </c>
      <c r="F160" s="128">
        <f t="shared" si="7"/>
        <v>49.504241379310344</v>
      </c>
    </row>
    <row r="161" spans="1:9" ht="12" customHeight="1" x14ac:dyDescent="0.2">
      <c r="A161" s="120"/>
      <c r="B161" s="113">
        <v>31</v>
      </c>
      <c r="C161" s="14" t="s">
        <v>32</v>
      </c>
      <c r="D161" s="10">
        <f>D162+D164+D165+D166</f>
        <v>7395000</v>
      </c>
      <c r="E161" s="20">
        <f>E162+E164+E165+E166</f>
        <v>3660838.65</v>
      </c>
      <c r="F161" s="128">
        <f t="shared" si="7"/>
        <v>49.504241379310344</v>
      </c>
    </row>
    <row r="162" spans="1:9" ht="12" customHeight="1" x14ac:dyDescent="0.2">
      <c r="A162" s="9" t="s">
        <v>258</v>
      </c>
      <c r="B162" s="111">
        <v>311</v>
      </c>
      <c r="C162" s="12" t="s">
        <v>1</v>
      </c>
      <c r="D162" s="13">
        <v>6240000</v>
      </c>
      <c r="E162" s="21">
        <v>3137428.15</v>
      </c>
      <c r="F162" s="128">
        <f t="shared" si="7"/>
        <v>50.279297275641021</v>
      </c>
    </row>
    <row r="163" spans="1:9" ht="12" hidden="1" customHeight="1" x14ac:dyDescent="0.2">
      <c r="A163" s="9" t="s">
        <v>321</v>
      </c>
      <c r="B163" s="111"/>
      <c r="C163" s="12"/>
      <c r="D163" s="13"/>
      <c r="E163" s="21"/>
      <c r="F163" s="128" t="e">
        <f t="shared" si="7"/>
        <v>#DIV/0!</v>
      </c>
    </row>
    <row r="164" spans="1:9" ht="12" customHeight="1" x14ac:dyDescent="0.2">
      <c r="A164" s="9" t="s">
        <v>321</v>
      </c>
      <c r="B164" s="111">
        <v>313</v>
      </c>
      <c r="C164" s="12" t="s">
        <v>3</v>
      </c>
      <c r="D164" s="13">
        <v>1095000</v>
      </c>
      <c r="E164" s="21">
        <v>504494.15</v>
      </c>
      <c r="F164" s="128">
        <f t="shared" si="7"/>
        <v>46.072525114155255</v>
      </c>
    </row>
    <row r="165" spans="1:9" ht="12" customHeight="1" x14ac:dyDescent="0.2">
      <c r="A165" s="9" t="s">
        <v>323</v>
      </c>
      <c r="B165" s="111">
        <v>329</v>
      </c>
      <c r="C165" s="12" t="s">
        <v>7</v>
      </c>
      <c r="D165" s="13">
        <v>30000</v>
      </c>
      <c r="E165" s="21">
        <v>0</v>
      </c>
      <c r="F165" s="128">
        <f t="shared" si="7"/>
        <v>0</v>
      </c>
    </row>
    <row r="166" spans="1:9" ht="12" customHeight="1" x14ac:dyDescent="0.2">
      <c r="A166" s="9" t="s">
        <v>322</v>
      </c>
      <c r="B166" s="111">
        <v>343</v>
      </c>
      <c r="C166" s="12" t="s">
        <v>275</v>
      </c>
      <c r="D166" s="13">
        <v>30000</v>
      </c>
      <c r="E166" s="21">
        <v>18916.349999999999</v>
      </c>
      <c r="F166" s="128">
        <f t="shared" si="7"/>
        <v>63.05449999999999</v>
      </c>
    </row>
    <row r="167" spans="1:9" ht="22.5" customHeight="1" x14ac:dyDescent="0.2">
      <c r="A167" s="122"/>
      <c r="B167" s="108" t="s">
        <v>79</v>
      </c>
      <c r="C167" s="39" t="s">
        <v>80</v>
      </c>
      <c r="D167" s="69">
        <f>D168</f>
        <v>389000</v>
      </c>
      <c r="E167" s="70">
        <f>E168</f>
        <v>184603.35</v>
      </c>
      <c r="F167" s="135">
        <f t="shared" si="7"/>
        <v>47.455874035989723</v>
      </c>
    </row>
    <row r="168" spans="1:9" ht="12" customHeight="1" x14ac:dyDescent="0.2">
      <c r="A168" s="120"/>
      <c r="B168" s="113">
        <v>3</v>
      </c>
      <c r="C168" s="53" t="s">
        <v>0</v>
      </c>
      <c r="D168" s="10">
        <f>D170+D171</f>
        <v>389000</v>
      </c>
      <c r="E168" s="20">
        <f>E169+E171</f>
        <v>184603.35</v>
      </c>
      <c r="F168" s="128">
        <f t="shared" si="7"/>
        <v>47.455874035989723</v>
      </c>
    </row>
    <row r="169" spans="1:9" ht="12" customHeight="1" x14ac:dyDescent="0.2">
      <c r="A169" s="9"/>
      <c r="B169" s="113">
        <v>31</v>
      </c>
      <c r="C169" s="53" t="s">
        <v>32</v>
      </c>
      <c r="D169" s="10">
        <f>D170</f>
        <v>245000</v>
      </c>
      <c r="E169" s="20">
        <f>E170</f>
        <v>114780.07</v>
      </c>
      <c r="F169" s="128">
        <f t="shared" si="7"/>
        <v>46.84900816326531</v>
      </c>
    </row>
    <row r="170" spans="1:9" ht="12" customHeight="1" x14ac:dyDescent="0.2">
      <c r="A170" s="9" t="s">
        <v>269</v>
      </c>
      <c r="B170" s="111">
        <v>312</v>
      </c>
      <c r="C170" s="54" t="s">
        <v>2</v>
      </c>
      <c r="D170" s="13">
        <v>245000</v>
      </c>
      <c r="E170" s="21">
        <v>114780.07</v>
      </c>
      <c r="F170" s="128">
        <f t="shared" si="7"/>
        <v>46.84900816326531</v>
      </c>
    </row>
    <row r="171" spans="1:9" ht="12" customHeight="1" x14ac:dyDescent="0.2">
      <c r="A171" s="9"/>
      <c r="B171" s="113">
        <v>32</v>
      </c>
      <c r="C171" s="14" t="s">
        <v>27</v>
      </c>
      <c r="D171" s="10">
        <f>D172+D173+D174</f>
        <v>144000</v>
      </c>
      <c r="E171" s="20">
        <f>E172</f>
        <v>69823.28</v>
      </c>
      <c r="F171" s="128">
        <f t="shared" si="7"/>
        <v>48.488388888888892</v>
      </c>
    </row>
    <row r="172" spans="1:9" ht="12" customHeight="1" x14ac:dyDescent="0.2">
      <c r="A172" s="9" t="s">
        <v>270</v>
      </c>
      <c r="B172" s="111">
        <v>321</v>
      </c>
      <c r="C172" s="12" t="s">
        <v>4</v>
      </c>
      <c r="D172" s="13">
        <v>144000</v>
      </c>
      <c r="E172" s="126">
        <v>69823.28</v>
      </c>
      <c r="F172" s="128">
        <f t="shared" si="7"/>
        <v>48.488388888888892</v>
      </c>
    </row>
    <row r="173" spans="1:9" ht="12" customHeight="1" x14ac:dyDescent="0.2">
      <c r="A173" s="9"/>
      <c r="B173" s="111">
        <v>329</v>
      </c>
      <c r="C173" s="12" t="s">
        <v>7</v>
      </c>
      <c r="D173" s="13">
        <v>0</v>
      </c>
      <c r="E173" s="126">
        <v>0</v>
      </c>
      <c r="F173" s="128">
        <v>0</v>
      </c>
    </row>
    <row r="174" spans="1:9" ht="12" customHeight="1" x14ac:dyDescent="0.2">
      <c r="A174" s="9"/>
      <c r="B174" s="111">
        <v>343</v>
      </c>
      <c r="C174" s="12" t="s">
        <v>275</v>
      </c>
      <c r="D174" s="13">
        <v>0</v>
      </c>
      <c r="E174" s="126">
        <v>0</v>
      </c>
      <c r="F174" s="128"/>
    </row>
    <row r="175" spans="1:9" ht="15.75" customHeight="1" x14ac:dyDescent="0.2">
      <c r="A175" s="67"/>
      <c r="B175" s="107" t="s">
        <v>59</v>
      </c>
      <c r="C175" s="40" t="s">
        <v>74</v>
      </c>
      <c r="D175" s="66">
        <f>D176</f>
        <v>228000</v>
      </c>
      <c r="E175" s="66">
        <f>E176</f>
        <v>33869.869999999995</v>
      </c>
      <c r="F175" s="136">
        <f t="shared" si="7"/>
        <v>14.855206140350873</v>
      </c>
    </row>
    <row r="176" spans="1:9" ht="23.25" customHeight="1" x14ac:dyDescent="0.2">
      <c r="A176" s="72"/>
      <c r="B176" s="108" t="s">
        <v>81</v>
      </c>
      <c r="C176" s="39" t="s">
        <v>82</v>
      </c>
      <c r="D176" s="69">
        <f>D178+D180+D186</f>
        <v>228000</v>
      </c>
      <c r="E176" s="69">
        <f>E178+E180+E186</f>
        <v>33869.869999999995</v>
      </c>
      <c r="F176" s="135">
        <f t="shared" si="7"/>
        <v>14.855206140350873</v>
      </c>
      <c r="I176" s="50"/>
    </row>
    <row r="177" spans="1:6" ht="12" hidden="1" customHeight="1" x14ac:dyDescent="0.2">
      <c r="A177" s="9"/>
      <c r="B177" s="109"/>
      <c r="C177" s="34"/>
      <c r="D177" s="10"/>
      <c r="E177" s="9"/>
      <c r="F177" s="128" t="e">
        <f t="shared" si="7"/>
        <v>#DIV/0!</v>
      </c>
    </row>
    <row r="178" spans="1:6" ht="12" customHeight="1" x14ac:dyDescent="0.2">
      <c r="A178" s="9"/>
      <c r="B178" s="110">
        <v>31</v>
      </c>
      <c r="C178" s="11" t="s">
        <v>32</v>
      </c>
      <c r="D178" s="10">
        <f>D179</f>
        <v>500</v>
      </c>
      <c r="E178" s="10">
        <f>E179</f>
        <v>0</v>
      </c>
      <c r="F178" s="128">
        <v>0</v>
      </c>
    </row>
    <row r="179" spans="1:6" ht="12" customHeight="1" x14ac:dyDescent="0.2">
      <c r="A179" s="9" t="s">
        <v>324</v>
      </c>
      <c r="B179" s="111">
        <v>312</v>
      </c>
      <c r="C179" s="12" t="s">
        <v>212</v>
      </c>
      <c r="D179" s="13">
        <v>500</v>
      </c>
      <c r="E179" s="13">
        <v>0</v>
      </c>
      <c r="F179" s="128">
        <v>0</v>
      </c>
    </row>
    <row r="180" spans="1:6" ht="12" customHeight="1" x14ac:dyDescent="0.2">
      <c r="A180" s="9"/>
      <c r="B180" s="113">
        <v>32</v>
      </c>
      <c r="C180" s="14" t="s">
        <v>27</v>
      </c>
      <c r="D180" s="10">
        <f>D182+D183+D184+D185</f>
        <v>67500</v>
      </c>
      <c r="E180" s="10">
        <f>E182+E183+E184+E185</f>
        <v>33869.869999999995</v>
      </c>
      <c r="F180" s="128">
        <f t="shared" si="7"/>
        <v>50.17758518518518</v>
      </c>
    </row>
    <row r="181" spans="1:6" ht="12" hidden="1" customHeight="1" x14ac:dyDescent="0.2">
      <c r="A181" s="9"/>
      <c r="B181" s="111"/>
      <c r="C181" s="12"/>
      <c r="D181" s="10"/>
      <c r="E181" s="9"/>
      <c r="F181" s="128" t="e">
        <f t="shared" si="7"/>
        <v>#DIV/0!</v>
      </c>
    </row>
    <row r="182" spans="1:6" ht="12" customHeight="1" x14ac:dyDescent="0.2">
      <c r="A182" s="9" t="s">
        <v>325</v>
      </c>
      <c r="B182" s="111">
        <v>321</v>
      </c>
      <c r="C182" s="12" t="s">
        <v>4</v>
      </c>
      <c r="D182" s="13">
        <v>1500</v>
      </c>
      <c r="E182" s="9">
        <v>0</v>
      </c>
      <c r="F182" s="128">
        <f t="shared" si="7"/>
        <v>0</v>
      </c>
    </row>
    <row r="183" spans="1:6" ht="12" customHeight="1" x14ac:dyDescent="0.2">
      <c r="A183" s="9" t="s">
        <v>259</v>
      </c>
      <c r="B183" s="112">
        <v>322</v>
      </c>
      <c r="C183" s="26" t="s">
        <v>38</v>
      </c>
      <c r="D183" s="13">
        <v>35000</v>
      </c>
      <c r="E183" s="9">
        <v>0</v>
      </c>
      <c r="F183" s="128">
        <f t="shared" si="7"/>
        <v>0</v>
      </c>
    </row>
    <row r="184" spans="1:6" ht="12" customHeight="1" x14ac:dyDescent="0.2">
      <c r="A184" s="9" t="s">
        <v>326</v>
      </c>
      <c r="B184" s="111">
        <v>323</v>
      </c>
      <c r="C184" s="12" t="s">
        <v>6</v>
      </c>
      <c r="D184" s="13">
        <v>4500</v>
      </c>
      <c r="E184" s="13">
        <v>6518</v>
      </c>
      <c r="F184" s="128">
        <f t="shared" si="7"/>
        <v>144.84444444444443</v>
      </c>
    </row>
    <row r="185" spans="1:6" ht="12" customHeight="1" x14ac:dyDescent="0.2">
      <c r="A185" s="9" t="s">
        <v>267</v>
      </c>
      <c r="B185" s="112">
        <v>329</v>
      </c>
      <c r="C185" s="26" t="s">
        <v>213</v>
      </c>
      <c r="D185" s="13">
        <v>26500</v>
      </c>
      <c r="E185" s="9">
        <v>27351.87</v>
      </c>
      <c r="F185" s="128">
        <f t="shared" si="7"/>
        <v>103.21460377358491</v>
      </c>
    </row>
    <row r="186" spans="1:6" ht="12" customHeight="1" x14ac:dyDescent="0.2">
      <c r="A186" s="9"/>
      <c r="B186" s="114">
        <v>37</v>
      </c>
      <c r="C186" s="25" t="s">
        <v>45</v>
      </c>
      <c r="D186" s="10">
        <f>D187</f>
        <v>160000</v>
      </c>
      <c r="E186" s="10">
        <f>E187</f>
        <v>0</v>
      </c>
      <c r="F186" s="128">
        <f t="shared" si="7"/>
        <v>0</v>
      </c>
    </row>
    <row r="187" spans="1:6" ht="12" customHeight="1" x14ac:dyDescent="0.2">
      <c r="A187" s="9" t="s">
        <v>268</v>
      </c>
      <c r="B187" s="112">
        <v>372</v>
      </c>
      <c r="C187" s="26" t="s">
        <v>211</v>
      </c>
      <c r="D187" s="13">
        <v>160000</v>
      </c>
      <c r="E187" s="13">
        <v>0</v>
      </c>
      <c r="F187" s="128">
        <f t="shared" si="7"/>
        <v>0</v>
      </c>
    </row>
    <row r="188" spans="1:6" ht="24" customHeight="1" x14ac:dyDescent="0.2">
      <c r="A188" s="62"/>
      <c r="B188" s="105" t="s">
        <v>39</v>
      </c>
      <c r="C188" s="37" t="s">
        <v>288</v>
      </c>
      <c r="D188" s="62">
        <f>D192</f>
        <v>0</v>
      </c>
      <c r="E188" s="62">
        <f>E192</f>
        <v>0</v>
      </c>
      <c r="F188" s="131">
        <v>0</v>
      </c>
    </row>
    <row r="189" spans="1:6" ht="15.75" customHeight="1" x14ac:dyDescent="0.2">
      <c r="A189" s="67"/>
      <c r="B189" s="107" t="s">
        <v>287</v>
      </c>
      <c r="C189" s="40" t="s">
        <v>58</v>
      </c>
      <c r="D189" s="66">
        <f>D190</f>
        <v>0</v>
      </c>
      <c r="E189" s="66">
        <f>E190</f>
        <v>0</v>
      </c>
      <c r="F189" s="136">
        <v>0</v>
      </c>
    </row>
    <row r="190" spans="1:6" ht="15.75" customHeight="1" x14ac:dyDescent="0.2">
      <c r="A190" s="122"/>
      <c r="B190" s="108" t="s">
        <v>285</v>
      </c>
      <c r="C190" s="42" t="s">
        <v>286</v>
      </c>
      <c r="D190" s="69">
        <f>D192</f>
        <v>0</v>
      </c>
      <c r="E190" s="69">
        <f>E192</f>
        <v>0</v>
      </c>
      <c r="F190" s="135">
        <v>0</v>
      </c>
    </row>
    <row r="191" spans="1:6" hidden="1" x14ac:dyDescent="0.2">
      <c r="A191" s="120"/>
      <c r="B191" s="109"/>
      <c r="C191" s="34"/>
      <c r="D191" s="10"/>
      <c r="E191" s="10"/>
      <c r="F191" s="128" t="e">
        <f t="shared" si="7"/>
        <v>#DIV/0!</v>
      </c>
    </row>
    <row r="192" spans="1:6" x14ac:dyDescent="0.2">
      <c r="A192" s="120"/>
      <c r="B192" s="110">
        <v>3</v>
      </c>
      <c r="C192" s="11" t="s">
        <v>0</v>
      </c>
      <c r="D192" s="10">
        <f>D193</f>
        <v>0</v>
      </c>
      <c r="E192" s="10">
        <f>E193</f>
        <v>0</v>
      </c>
      <c r="F192" s="128">
        <v>0</v>
      </c>
    </row>
    <row r="193" spans="1:9" x14ac:dyDescent="0.2">
      <c r="A193" s="9"/>
      <c r="B193" s="113">
        <v>32</v>
      </c>
      <c r="C193" s="14" t="s">
        <v>27</v>
      </c>
      <c r="D193" s="10">
        <f>D194</f>
        <v>0</v>
      </c>
      <c r="E193" s="10">
        <f>E194</f>
        <v>0</v>
      </c>
      <c r="F193" s="128">
        <v>0</v>
      </c>
    </row>
    <row r="194" spans="1:9" x14ac:dyDescent="0.2">
      <c r="A194" s="9" t="s">
        <v>289</v>
      </c>
      <c r="B194" s="111">
        <v>322</v>
      </c>
      <c r="C194" s="12" t="s">
        <v>5</v>
      </c>
      <c r="D194" s="13">
        <v>0</v>
      </c>
      <c r="E194" s="13">
        <v>0</v>
      </c>
      <c r="F194" s="128">
        <v>0</v>
      </c>
    </row>
    <row r="195" spans="1:9" ht="25.5" customHeight="1" x14ac:dyDescent="0.2">
      <c r="A195" s="61"/>
      <c r="B195" s="104" t="s">
        <v>223</v>
      </c>
      <c r="C195" s="35" t="s">
        <v>224</v>
      </c>
      <c r="D195" s="60">
        <f t="shared" ref="D195:E197" si="8">D196</f>
        <v>32650</v>
      </c>
      <c r="E195" s="60">
        <f t="shared" si="8"/>
        <v>24502.28</v>
      </c>
      <c r="F195" s="129">
        <f t="shared" ref="F195:F208" si="9">(E195/D195)*100</f>
        <v>75.045267993874418</v>
      </c>
    </row>
    <row r="196" spans="1:9" ht="12" customHeight="1" x14ac:dyDescent="0.2">
      <c r="A196" s="62"/>
      <c r="B196" s="105" t="s">
        <v>225</v>
      </c>
      <c r="C196" s="37" t="s">
        <v>226</v>
      </c>
      <c r="D196" s="62">
        <f t="shared" si="8"/>
        <v>32650</v>
      </c>
      <c r="E196" s="62">
        <f t="shared" si="8"/>
        <v>24502.28</v>
      </c>
      <c r="F196" s="131">
        <f t="shared" si="9"/>
        <v>75.045267993874418</v>
      </c>
    </row>
    <row r="197" spans="1:9" ht="15.75" customHeight="1" x14ac:dyDescent="0.2">
      <c r="A197" s="67"/>
      <c r="B197" s="107" t="s">
        <v>59</v>
      </c>
      <c r="C197" s="40" t="s">
        <v>74</v>
      </c>
      <c r="D197" s="66">
        <f t="shared" si="8"/>
        <v>32650</v>
      </c>
      <c r="E197" s="66">
        <f t="shared" si="8"/>
        <v>24502.28</v>
      </c>
      <c r="F197" s="136">
        <f t="shared" si="9"/>
        <v>75.045267993874418</v>
      </c>
    </row>
    <row r="198" spans="1:9" ht="23.25" customHeight="1" x14ac:dyDescent="0.2">
      <c r="A198" s="72"/>
      <c r="B198" s="108" t="s">
        <v>81</v>
      </c>
      <c r="C198" s="39" t="s">
        <v>82</v>
      </c>
      <c r="D198" s="69">
        <f>D202+D199+D207</f>
        <v>32650</v>
      </c>
      <c r="E198" s="69">
        <f>E202+E199+E207</f>
        <v>24502.28</v>
      </c>
      <c r="F198" s="135">
        <f t="shared" si="9"/>
        <v>75.045267993874418</v>
      </c>
      <c r="I198" s="50"/>
    </row>
    <row r="199" spans="1:9" ht="12" customHeight="1" x14ac:dyDescent="0.2">
      <c r="A199" s="9"/>
      <c r="B199" s="110">
        <v>31</v>
      </c>
      <c r="C199" s="11" t="s">
        <v>32</v>
      </c>
      <c r="D199" s="10">
        <f>D200+D201</f>
        <v>1820</v>
      </c>
      <c r="E199" s="10">
        <f>E200+E201</f>
        <v>0</v>
      </c>
      <c r="F199" s="128">
        <f t="shared" si="9"/>
        <v>0</v>
      </c>
    </row>
    <row r="200" spans="1:9" ht="12" customHeight="1" x14ac:dyDescent="0.2">
      <c r="A200" s="9" t="s">
        <v>328</v>
      </c>
      <c r="B200" s="111">
        <v>311</v>
      </c>
      <c r="C200" s="12" t="s">
        <v>92</v>
      </c>
      <c r="D200" s="13">
        <v>1560</v>
      </c>
      <c r="E200" s="13">
        <v>0</v>
      </c>
      <c r="F200" s="128">
        <f t="shared" si="9"/>
        <v>0</v>
      </c>
    </row>
    <row r="201" spans="1:9" ht="14.25" customHeight="1" x14ac:dyDescent="0.2">
      <c r="A201" s="9" t="s">
        <v>329</v>
      </c>
      <c r="B201" s="111">
        <v>313</v>
      </c>
      <c r="C201" s="12" t="s">
        <v>3</v>
      </c>
      <c r="D201" s="13">
        <v>260</v>
      </c>
      <c r="E201" s="13">
        <v>0</v>
      </c>
      <c r="F201" s="128">
        <f t="shared" si="9"/>
        <v>0</v>
      </c>
      <c r="I201" s="50"/>
    </row>
    <row r="202" spans="1:9" ht="12" customHeight="1" x14ac:dyDescent="0.2">
      <c r="A202" s="9"/>
      <c r="B202" s="113">
        <v>32</v>
      </c>
      <c r="C202" s="14" t="s">
        <v>27</v>
      </c>
      <c r="D202" s="10">
        <f>D203+D204+D205+D206</f>
        <v>30830</v>
      </c>
      <c r="E202" s="10">
        <f>E203+E204+E205+E206</f>
        <v>23702.28</v>
      </c>
      <c r="F202" s="128">
        <f t="shared" si="9"/>
        <v>76.880570872526761</v>
      </c>
    </row>
    <row r="203" spans="1:9" ht="12" customHeight="1" x14ac:dyDescent="0.2">
      <c r="A203" s="9"/>
      <c r="B203" s="111">
        <v>321</v>
      </c>
      <c r="C203" s="12" t="s">
        <v>4</v>
      </c>
      <c r="D203" s="13">
        <v>0</v>
      </c>
      <c r="E203" s="13">
        <v>0</v>
      </c>
      <c r="F203" s="128">
        <v>0</v>
      </c>
    </row>
    <row r="204" spans="1:9" ht="12" customHeight="1" x14ac:dyDescent="0.2">
      <c r="A204" s="9" t="s">
        <v>330</v>
      </c>
      <c r="B204" s="112">
        <v>322</v>
      </c>
      <c r="C204" s="26" t="s">
        <v>5</v>
      </c>
      <c r="D204" s="13">
        <v>11330</v>
      </c>
      <c r="E204" s="13">
        <v>4528.78</v>
      </c>
      <c r="F204" s="128">
        <f t="shared" si="9"/>
        <v>39.971579876434241</v>
      </c>
    </row>
    <row r="205" spans="1:9" ht="12" customHeight="1" x14ac:dyDescent="0.2">
      <c r="A205" s="9" t="s">
        <v>331</v>
      </c>
      <c r="B205" s="111">
        <v>323</v>
      </c>
      <c r="C205" s="12" t="s">
        <v>6</v>
      </c>
      <c r="D205" s="13">
        <v>18500</v>
      </c>
      <c r="E205" s="13">
        <v>19173.5</v>
      </c>
      <c r="F205" s="128">
        <f t="shared" si="9"/>
        <v>103.64054054054054</v>
      </c>
    </row>
    <row r="206" spans="1:9" ht="12" customHeight="1" x14ac:dyDescent="0.2">
      <c r="A206" s="9" t="s">
        <v>327</v>
      </c>
      <c r="B206" s="112">
        <v>329</v>
      </c>
      <c r="C206" s="26" t="s">
        <v>213</v>
      </c>
      <c r="D206" s="13">
        <v>1000</v>
      </c>
      <c r="E206" s="13">
        <v>0</v>
      </c>
      <c r="F206" s="128">
        <f t="shared" si="9"/>
        <v>0</v>
      </c>
    </row>
    <row r="207" spans="1:9" ht="12" customHeight="1" x14ac:dyDescent="0.2">
      <c r="A207" s="9"/>
      <c r="B207" s="114">
        <v>36</v>
      </c>
      <c r="C207" s="25" t="s">
        <v>227</v>
      </c>
      <c r="D207" s="10">
        <f>D208</f>
        <v>0</v>
      </c>
      <c r="E207" s="10">
        <f>E208</f>
        <v>800</v>
      </c>
      <c r="F207" s="128" t="e">
        <f t="shared" si="9"/>
        <v>#DIV/0!</v>
      </c>
    </row>
    <row r="208" spans="1:9" ht="12" customHeight="1" x14ac:dyDescent="0.2">
      <c r="A208" s="9" t="s">
        <v>332</v>
      </c>
      <c r="B208" s="112">
        <v>369</v>
      </c>
      <c r="C208" s="26" t="s">
        <v>227</v>
      </c>
      <c r="D208" s="13">
        <v>0</v>
      </c>
      <c r="E208" s="13">
        <v>800</v>
      </c>
      <c r="F208" s="128" t="e">
        <f t="shared" si="9"/>
        <v>#DIV/0!</v>
      </c>
    </row>
    <row r="209" spans="1:6" ht="25.5" customHeight="1" x14ac:dyDescent="0.2">
      <c r="A209" s="61"/>
      <c r="B209" s="104" t="s">
        <v>228</v>
      </c>
      <c r="C209" s="35" t="s">
        <v>195</v>
      </c>
      <c r="D209" s="60">
        <f t="shared" ref="D209:E212" si="10">D210</f>
        <v>90500</v>
      </c>
      <c r="E209" s="60">
        <f t="shared" si="10"/>
        <v>0</v>
      </c>
      <c r="F209" s="129">
        <f t="shared" ref="F209:F210" si="11">(E209/D209)*100</f>
        <v>0</v>
      </c>
    </row>
    <row r="210" spans="1:6" ht="12" customHeight="1" x14ac:dyDescent="0.2">
      <c r="A210" s="62"/>
      <c r="B210" s="105" t="s">
        <v>229</v>
      </c>
      <c r="C210" s="35" t="s">
        <v>195</v>
      </c>
      <c r="D210" s="62">
        <f t="shared" si="10"/>
        <v>90500</v>
      </c>
      <c r="E210" s="62">
        <f t="shared" si="10"/>
        <v>0</v>
      </c>
      <c r="F210" s="131">
        <f t="shared" si="11"/>
        <v>0</v>
      </c>
    </row>
    <row r="211" spans="1:6" ht="15.75" customHeight="1" x14ac:dyDescent="0.2">
      <c r="A211" s="67"/>
      <c r="B211" s="107" t="s">
        <v>56</v>
      </c>
      <c r="C211" s="40" t="s">
        <v>69</v>
      </c>
      <c r="D211" s="66">
        <f t="shared" si="10"/>
        <v>90500</v>
      </c>
      <c r="E211" s="66">
        <f t="shared" si="10"/>
        <v>0</v>
      </c>
      <c r="F211" s="136">
        <f t="shared" si="7"/>
        <v>0</v>
      </c>
    </row>
    <row r="212" spans="1:6" ht="24" customHeight="1" x14ac:dyDescent="0.2">
      <c r="A212" s="122"/>
      <c r="B212" s="108" t="s">
        <v>23</v>
      </c>
      <c r="C212" s="39" t="s">
        <v>83</v>
      </c>
      <c r="D212" s="69">
        <f t="shared" si="10"/>
        <v>90500</v>
      </c>
      <c r="E212" s="69">
        <f t="shared" si="10"/>
        <v>0</v>
      </c>
      <c r="F212" s="135">
        <f t="shared" si="7"/>
        <v>0</v>
      </c>
    </row>
    <row r="213" spans="1:6" ht="12" customHeight="1" x14ac:dyDescent="0.2">
      <c r="A213" s="9"/>
      <c r="B213" s="114">
        <v>42</v>
      </c>
      <c r="C213" s="25" t="s">
        <v>34</v>
      </c>
      <c r="D213" s="10">
        <f>D214+D215</f>
        <v>90500</v>
      </c>
      <c r="E213" s="10">
        <f>E214+E215</f>
        <v>0</v>
      </c>
      <c r="F213" s="128">
        <f t="shared" si="7"/>
        <v>0</v>
      </c>
    </row>
    <row r="214" spans="1:6" ht="12" customHeight="1" x14ac:dyDescent="0.2">
      <c r="A214" s="9" t="s">
        <v>314</v>
      </c>
      <c r="B214" s="112">
        <v>422</v>
      </c>
      <c r="C214" s="26" t="s">
        <v>101</v>
      </c>
      <c r="D214" s="13">
        <v>6500</v>
      </c>
      <c r="E214" s="13">
        <v>0</v>
      </c>
      <c r="F214" s="128">
        <f t="shared" si="7"/>
        <v>0</v>
      </c>
    </row>
    <row r="215" spans="1:6" ht="12" customHeight="1" x14ac:dyDescent="0.2">
      <c r="A215" s="9" t="s">
        <v>333</v>
      </c>
      <c r="B215" s="112">
        <v>424</v>
      </c>
      <c r="C215" s="26" t="s">
        <v>41</v>
      </c>
      <c r="D215" s="13">
        <v>84000</v>
      </c>
      <c r="E215" s="13">
        <v>0</v>
      </c>
      <c r="F215" s="128">
        <f t="shared" si="7"/>
        <v>0</v>
      </c>
    </row>
    <row r="216" spans="1:6" ht="22.5" customHeight="1" x14ac:dyDescent="0.2">
      <c r="A216" s="61"/>
      <c r="B216" s="104" t="s">
        <v>84</v>
      </c>
      <c r="C216" s="35" t="s">
        <v>165</v>
      </c>
      <c r="D216" s="60">
        <f t="shared" ref="D216:E218" si="12">D217</f>
        <v>183304</v>
      </c>
      <c r="E216" s="60">
        <f t="shared" si="12"/>
        <v>87529.93</v>
      </c>
      <c r="F216" s="129">
        <f t="shared" si="7"/>
        <v>47.75123837995897</v>
      </c>
    </row>
    <row r="217" spans="1:6" ht="25.5" customHeight="1" x14ac:dyDescent="0.2">
      <c r="A217" s="62"/>
      <c r="B217" s="105" t="s">
        <v>37</v>
      </c>
      <c r="C217" s="37" t="s">
        <v>85</v>
      </c>
      <c r="D217" s="62">
        <f t="shared" si="12"/>
        <v>183304</v>
      </c>
      <c r="E217" s="62">
        <f t="shared" si="12"/>
        <v>87529.93</v>
      </c>
      <c r="F217" s="131">
        <f t="shared" si="7"/>
        <v>47.75123837995897</v>
      </c>
    </row>
    <row r="218" spans="1:6" ht="15.75" customHeight="1" x14ac:dyDescent="0.2">
      <c r="A218" s="67"/>
      <c r="B218" s="107" t="s">
        <v>59</v>
      </c>
      <c r="C218" s="40" t="s">
        <v>74</v>
      </c>
      <c r="D218" s="66">
        <f t="shared" si="12"/>
        <v>183304</v>
      </c>
      <c r="E218" s="66">
        <f t="shared" si="12"/>
        <v>87529.93</v>
      </c>
      <c r="F218" s="136">
        <f t="shared" si="7"/>
        <v>47.75123837995897</v>
      </c>
    </row>
    <row r="219" spans="1:6" ht="24.75" customHeight="1" x14ac:dyDescent="0.2">
      <c r="A219" s="122"/>
      <c r="B219" s="118" t="s">
        <v>60</v>
      </c>
      <c r="C219" s="56" t="s">
        <v>86</v>
      </c>
      <c r="D219" s="69">
        <f>D220+D226</f>
        <v>183304</v>
      </c>
      <c r="E219" s="69">
        <f>E220+E226</f>
        <v>87529.93</v>
      </c>
      <c r="F219" s="135">
        <f t="shared" si="7"/>
        <v>47.75123837995897</v>
      </c>
    </row>
    <row r="220" spans="1:6" ht="12" customHeight="1" x14ac:dyDescent="0.2">
      <c r="A220" s="120"/>
      <c r="B220" s="110">
        <v>32</v>
      </c>
      <c r="C220" s="11" t="s">
        <v>27</v>
      </c>
      <c r="D220" s="10">
        <f>D221+D222+D223+D224+D225</f>
        <v>183304</v>
      </c>
      <c r="E220" s="10">
        <f>E221+E222+E223+E224+E225</f>
        <v>87529.93</v>
      </c>
      <c r="F220" s="128">
        <v>29.93</v>
      </c>
    </row>
    <row r="221" spans="1:6" ht="12" customHeight="1" x14ac:dyDescent="0.2">
      <c r="A221" s="9" t="s">
        <v>334</v>
      </c>
      <c r="B221" s="111">
        <v>321</v>
      </c>
      <c r="C221" s="12" t="s">
        <v>100</v>
      </c>
      <c r="D221" s="13">
        <v>140000</v>
      </c>
      <c r="E221" s="13">
        <v>87529.93</v>
      </c>
      <c r="F221" s="128">
        <f t="shared" si="7"/>
        <v>62.521378571428563</v>
      </c>
    </row>
    <row r="222" spans="1:6" ht="12" customHeight="1" x14ac:dyDescent="0.2">
      <c r="A222" s="9" t="s">
        <v>335</v>
      </c>
      <c r="B222" s="111">
        <v>322</v>
      </c>
      <c r="C222" s="12" t="s">
        <v>5</v>
      </c>
      <c r="D222" s="13">
        <v>20000</v>
      </c>
      <c r="E222" s="13">
        <v>0</v>
      </c>
      <c r="F222" s="128">
        <f t="shared" si="7"/>
        <v>0</v>
      </c>
    </row>
    <row r="223" spans="1:6" ht="12" customHeight="1" x14ac:dyDescent="0.2">
      <c r="A223" s="9" t="s">
        <v>336</v>
      </c>
      <c r="B223" s="111">
        <v>323</v>
      </c>
      <c r="C223" s="12" t="s">
        <v>6</v>
      </c>
      <c r="D223" s="13">
        <v>10000</v>
      </c>
      <c r="E223" s="13">
        <v>0</v>
      </c>
      <c r="F223" s="128">
        <f t="shared" si="7"/>
        <v>0</v>
      </c>
    </row>
    <row r="224" spans="1:6" ht="12" customHeight="1" x14ac:dyDescent="0.2">
      <c r="A224" s="9"/>
      <c r="B224" s="111">
        <v>324</v>
      </c>
      <c r="C224" s="12" t="s">
        <v>42</v>
      </c>
      <c r="D224" s="13">
        <v>0</v>
      </c>
      <c r="E224" s="13">
        <v>0</v>
      </c>
      <c r="F224" s="128">
        <v>0</v>
      </c>
    </row>
    <row r="225" spans="1:6" ht="12" customHeight="1" x14ac:dyDescent="0.2">
      <c r="A225" s="9" t="s">
        <v>337</v>
      </c>
      <c r="B225" s="111">
        <v>329</v>
      </c>
      <c r="C225" s="12" t="s">
        <v>7</v>
      </c>
      <c r="D225" s="13">
        <v>13304</v>
      </c>
      <c r="E225" s="13">
        <v>0</v>
      </c>
      <c r="F225" s="128">
        <f t="shared" si="7"/>
        <v>0</v>
      </c>
    </row>
    <row r="226" spans="1:6" ht="12" customHeight="1" x14ac:dyDescent="0.2">
      <c r="A226" s="9"/>
      <c r="B226" s="114">
        <v>42</v>
      </c>
      <c r="C226" s="25" t="s">
        <v>34</v>
      </c>
      <c r="D226" s="10">
        <f>D227</f>
        <v>0</v>
      </c>
      <c r="E226" s="10">
        <f>E227</f>
        <v>0</v>
      </c>
      <c r="F226" s="128">
        <v>0</v>
      </c>
    </row>
    <row r="227" spans="1:6" ht="12" customHeight="1" x14ac:dyDescent="0.2">
      <c r="A227" s="9"/>
      <c r="B227" s="112">
        <v>422</v>
      </c>
      <c r="C227" s="26" t="s">
        <v>9</v>
      </c>
      <c r="D227" s="13">
        <v>0</v>
      </c>
      <c r="E227" s="13">
        <v>0</v>
      </c>
      <c r="F227" s="128">
        <v>0</v>
      </c>
    </row>
    <row r="228" spans="1:6" ht="22.5" customHeight="1" x14ac:dyDescent="0.2">
      <c r="A228" s="61"/>
      <c r="B228" s="104" t="s">
        <v>214</v>
      </c>
      <c r="C228" s="35" t="s">
        <v>215</v>
      </c>
      <c r="D228" s="60">
        <f>D231</f>
        <v>0</v>
      </c>
      <c r="E228" s="60">
        <f>E231</f>
        <v>0</v>
      </c>
      <c r="F228" s="129">
        <v>0</v>
      </c>
    </row>
    <row r="229" spans="1:6" ht="25.5" customHeight="1" x14ac:dyDescent="0.2">
      <c r="A229" s="62"/>
      <c r="B229" s="105" t="s">
        <v>216</v>
      </c>
      <c r="C229" s="37" t="s">
        <v>217</v>
      </c>
      <c r="D229" s="62">
        <f t="shared" ref="D229:E232" si="13">D230</f>
        <v>0</v>
      </c>
      <c r="E229" s="62">
        <f t="shared" si="13"/>
        <v>0</v>
      </c>
      <c r="F229" s="131">
        <v>0</v>
      </c>
    </row>
    <row r="230" spans="1:6" ht="15.75" customHeight="1" x14ac:dyDescent="0.2">
      <c r="A230" s="67"/>
      <c r="B230" s="107" t="s">
        <v>59</v>
      </c>
      <c r="C230" s="40" t="s">
        <v>74</v>
      </c>
      <c r="D230" s="66">
        <f t="shared" si="13"/>
        <v>0</v>
      </c>
      <c r="E230" s="66">
        <f t="shared" si="13"/>
        <v>0</v>
      </c>
      <c r="F230" s="136">
        <v>0</v>
      </c>
    </row>
    <row r="231" spans="1:6" ht="24.75" customHeight="1" x14ac:dyDescent="0.2">
      <c r="A231" s="122"/>
      <c r="B231" s="108" t="s">
        <v>218</v>
      </c>
      <c r="C231" s="56" t="s">
        <v>219</v>
      </c>
      <c r="D231" s="69">
        <f t="shared" si="13"/>
        <v>0</v>
      </c>
      <c r="E231" s="69">
        <f t="shared" si="13"/>
        <v>0</v>
      </c>
      <c r="F231" s="135">
        <v>0</v>
      </c>
    </row>
    <row r="232" spans="1:6" ht="12" customHeight="1" x14ac:dyDescent="0.2">
      <c r="A232" s="120"/>
      <c r="B232" s="110">
        <v>32</v>
      </c>
      <c r="C232" s="11" t="s">
        <v>27</v>
      </c>
      <c r="D232" s="10">
        <f t="shared" si="13"/>
        <v>0</v>
      </c>
      <c r="E232" s="10">
        <f t="shared" si="13"/>
        <v>0</v>
      </c>
      <c r="F232" s="128">
        <v>29.93</v>
      </c>
    </row>
    <row r="233" spans="1:6" ht="12" customHeight="1" x14ac:dyDescent="0.2">
      <c r="A233" s="9"/>
      <c r="B233" s="111">
        <v>324</v>
      </c>
      <c r="C233" s="12" t="s">
        <v>42</v>
      </c>
      <c r="D233" s="13">
        <v>0</v>
      </c>
      <c r="E233" s="13">
        <v>0</v>
      </c>
      <c r="F233" s="128">
        <v>0</v>
      </c>
    </row>
    <row r="234" spans="1:6" ht="22.5" customHeight="1" x14ac:dyDescent="0.2">
      <c r="A234" s="61"/>
      <c r="B234" s="104" t="s">
        <v>280</v>
      </c>
      <c r="C234" s="35" t="s">
        <v>282</v>
      </c>
      <c r="D234" s="60">
        <f>D237</f>
        <v>0</v>
      </c>
      <c r="E234" s="60">
        <f>E237</f>
        <v>0</v>
      </c>
      <c r="F234" s="129">
        <v>0</v>
      </c>
    </row>
    <row r="235" spans="1:6" ht="25.5" customHeight="1" x14ac:dyDescent="0.2">
      <c r="A235" s="62"/>
      <c r="B235" s="105" t="s">
        <v>281</v>
      </c>
      <c r="C235" s="37" t="s">
        <v>283</v>
      </c>
      <c r="D235" s="62">
        <f t="shared" ref="D235:E236" si="14">D236</f>
        <v>0</v>
      </c>
      <c r="E235" s="62">
        <f t="shared" si="14"/>
        <v>0</v>
      </c>
      <c r="F235" s="131">
        <v>0</v>
      </c>
    </row>
    <row r="236" spans="1:6" ht="12" customHeight="1" x14ac:dyDescent="0.2">
      <c r="A236" s="120"/>
      <c r="B236" s="110">
        <v>32</v>
      </c>
      <c r="C236" s="11" t="s">
        <v>27</v>
      </c>
      <c r="D236" s="10">
        <f t="shared" si="14"/>
        <v>0</v>
      </c>
      <c r="E236" s="10">
        <f t="shared" si="14"/>
        <v>0</v>
      </c>
      <c r="F236" s="128">
        <v>29.93</v>
      </c>
    </row>
    <row r="237" spans="1:6" ht="12" customHeight="1" x14ac:dyDescent="0.2">
      <c r="A237" s="9"/>
      <c r="B237" s="111">
        <v>321</v>
      </c>
      <c r="C237" s="12" t="s">
        <v>4</v>
      </c>
      <c r="D237" s="13">
        <v>0</v>
      </c>
      <c r="E237" s="13">
        <v>0</v>
      </c>
      <c r="F237" s="128">
        <v>0</v>
      </c>
    </row>
    <row r="238" spans="1:6" ht="15.75" customHeight="1" x14ac:dyDescent="0.2">
      <c r="A238" s="59"/>
      <c r="B238" s="103" t="s">
        <v>87</v>
      </c>
      <c r="C238" s="73" t="s">
        <v>98</v>
      </c>
      <c r="D238" s="57">
        <f>D239+D249</f>
        <v>10000</v>
      </c>
      <c r="E238" s="57">
        <f>E239+E249</f>
        <v>5600</v>
      </c>
      <c r="F238" s="130">
        <f t="shared" ref="F238:F261" si="15">(E238/D238)*100</f>
        <v>56.000000000000007</v>
      </c>
    </row>
    <row r="239" spans="1:6" ht="15.75" customHeight="1" x14ac:dyDescent="0.2">
      <c r="A239" s="61"/>
      <c r="B239" s="104" t="s">
        <v>46</v>
      </c>
      <c r="C239" s="35" t="s">
        <v>47</v>
      </c>
      <c r="D239" s="60">
        <f>D240</f>
        <v>10000</v>
      </c>
      <c r="E239" s="60">
        <f>E240</f>
        <v>5600</v>
      </c>
      <c r="F239" s="129">
        <f t="shared" si="15"/>
        <v>56.000000000000007</v>
      </c>
    </row>
    <row r="240" spans="1:6" ht="15.75" customHeight="1" x14ac:dyDescent="0.2">
      <c r="A240" s="62"/>
      <c r="B240" s="105" t="s">
        <v>24</v>
      </c>
      <c r="C240" s="37" t="s">
        <v>88</v>
      </c>
      <c r="D240" s="62">
        <f>D241</f>
        <v>10000</v>
      </c>
      <c r="E240" s="62">
        <f>E241</f>
        <v>5600</v>
      </c>
      <c r="F240" s="131">
        <f t="shared" si="15"/>
        <v>56.000000000000007</v>
      </c>
    </row>
    <row r="241" spans="1:6" ht="15.75" customHeight="1" x14ac:dyDescent="0.2">
      <c r="A241" s="67"/>
      <c r="B241" s="107" t="s">
        <v>48</v>
      </c>
      <c r="C241" s="40" t="s">
        <v>62</v>
      </c>
      <c r="D241" s="66">
        <f>D242+D246</f>
        <v>10000</v>
      </c>
      <c r="E241" s="66">
        <f>E242+E246</f>
        <v>5600</v>
      </c>
      <c r="F241" s="136">
        <f t="shared" si="15"/>
        <v>56.000000000000007</v>
      </c>
    </row>
    <row r="242" spans="1:6" ht="15.75" customHeight="1" x14ac:dyDescent="0.2">
      <c r="A242" s="71"/>
      <c r="B242" s="108" t="s">
        <v>14</v>
      </c>
      <c r="C242" s="39" t="s">
        <v>15</v>
      </c>
      <c r="D242" s="69">
        <f>D243</f>
        <v>0</v>
      </c>
      <c r="E242" s="69">
        <f>E243</f>
        <v>0</v>
      </c>
      <c r="F242" s="135">
        <v>0</v>
      </c>
    </row>
    <row r="243" spans="1:6" ht="12" customHeight="1" x14ac:dyDescent="0.2">
      <c r="A243" s="120"/>
      <c r="B243" s="110">
        <v>32</v>
      </c>
      <c r="C243" s="11" t="s">
        <v>27</v>
      </c>
      <c r="D243" s="10">
        <f>D244+D245</f>
        <v>0</v>
      </c>
      <c r="E243" s="10">
        <f>E244+E245</f>
        <v>0</v>
      </c>
      <c r="F243" s="128">
        <v>0</v>
      </c>
    </row>
    <row r="244" spans="1:6" ht="12" customHeight="1" x14ac:dyDescent="0.2">
      <c r="A244" s="9"/>
      <c r="B244" s="111">
        <v>322</v>
      </c>
      <c r="C244" s="12" t="s">
        <v>5</v>
      </c>
      <c r="D244" s="13">
        <v>0</v>
      </c>
      <c r="E244" s="13">
        <v>0</v>
      </c>
      <c r="F244" s="128">
        <v>0</v>
      </c>
    </row>
    <row r="245" spans="1:6" ht="12" customHeight="1" x14ac:dyDescent="0.2">
      <c r="A245" s="9"/>
      <c r="B245" s="111">
        <v>323</v>
      </c>
      <c r="C245" s="12" t="s">
        <v>6</v>
      </c>
      <c r="D245" s="13">
        <v>0</v>
      </c>
      <c r="E245" s="9">
        <v>0</v>
      </c>
      <c r="F245" s="128">
        <v>0</v>
      </c>
    </row>
    <row r="246" spans="1:6" ht="15.75" customHeight="1" x14ac:dyDescent="0.2">
      <c r="A246" s="71"/>
      <c r="B246" s="108" t="s">
        <v>230</v>
      </c>
      <c r="C246" s="39" t="s">
        <v>231</v>
      </c>
      <c r="D246" s="69">
        <f>D247</f>
        <v>10000</v>
      </c>
      <c r="E246" s="69">
        <f>E247</f>
        <v>5600</v>
      </c>
      <c r="F246" s="135">
        <f t="shared" ref="F246:F248" si="16">(E246/D246)*100</f>
        <v>56.000000000000007</v>
      </c>
    </row>
    <row r="247" spans="1:6" ht="12" customHeight="1" x14ac:dyDescent="0.2">
      <c r="A247" s="120"/>
      <c r="B247" s="110">
        <v>32</v>
      </c>
      <c r="C247" s="11" t="s">
        <v>27</v>
      </c>
      <c r="D247" s="10">
        <f>D248</f>
        <v>10000</v>
      </c>
      <c r="E247" s="10">
        <f>E248</f>
        <v>5600</v>
      </c>
      <c r="F247" s="128">
        <f t="shared" si="16"/>
        <v>56.000000000000007</v>
      </c>
    </row>
    <row r="248" spans="1:6" ht="12" customHeight="1" x14ac:dyDescent="0.2">
      <c r="A248" s="9" t="s">
        <v>272</v>
      </c>
      <c r="B248" s="111">
        <v>321</v>
      </c>
      <c r="C248" s="12" t="s">
        <v>232</v>
      </c>
      <c r="D248" s="13">
        <v>10000</v>
      </c>
      <c r="E248" s="13">
        <v>5600</v>
      </c>
      <c r="F248" s="128">
        <f t="shared" si="16"/>
        <v>56.000000000000007</v>
      </c>
    </row>
    <row r="249" spans="1:6" ht="15.75" customHeight="1" x14ac:dyDescent="0.2">
      <c r="A249" s="61"/>
      <c r="B249" s="104" t="s">
        <v>220</v>
      </c>
      <c r="C249" s="35" t="s">
        <v>221</v>
      </c>
      <c r="D249" s="60">
        <f>D253</f>
        <v>0</v>
      </c>
      <c r="E249" s="60">
        <f>E253</f>
        <v>0</v>
      </c>
      <c r="F249" s="129">
        <v>0</v>
      </c>
    </row>
    <row r="250" spans="1:6" ht="15.75" customHeight="1" x14ac:dyDescent="0.2">
      <c r="A250" s="62"/>
      <c r="B250" s="105" t="s">
        <v>222</v>
      </c>
      <c r="C250" s="37" t="s">
        <v>182</v>
      </c>
      <c r="D250" s="62">
        <f>D253</f>
        <v>0</v>
      </c>
      <c r="E250" s="62">
        <f>E253</f>
        <v>0</v>
      </c>
      <c r="F250" s="131">
        <v>0</v>
      </c>
    </row>
    <row r="251" spans="1:6" ht="15.75" customHeight="1" x14ac:dyDescent="0.2">
      <c r="A251" s="67"/>
      <c r="B251" s="107" t="s">
        <v>56</v>
      </c>
      <c r="C251" s="40" t="s">
        <v>69</v>
      </c>
      <c r="D251" s="66">
        <f t="shared" ref="D251:E253" si="17">D252</f>
        <v>0</v>
      </c>
      <c r="E251" s="66">
        <f t="shared" si="17"/>
        <v>0</v>
      </c>
      <c r="F251" s="136">
        <v>0</v>
      </c>
    </row>
    <row r="252" spans="1:6" ht="15.75" customHeight="1" x14ac:dyDescent="0.2">
      <c r="A252" s="71"/>
      <c r="B252" s="108" t="s">
        <v>23</v>
      </c>
      <c r="C252" s="39" t="s">
        <v>66</v>
      </c>
      <c r="D252" s="69">
        <f t="shared" si="17"/>
        <v>0</v>
      </c>
      <c r="E252" s="69">
        <f t="shared" si="17"/>
        <v>0</v>
      </c>
      <c r="F252" s="135">
        <v>0</v>
      </c>
    </row>
    <row r="253" spans="1:6" ht="12" customHeight="1" x14ac:dyDescent="0.2">
      <c r="A253" s="9"/>
      <c r="B253" s="114">
        <v>4</v>
      </c>
      <c r="C253" s="25" t="s">
        <v>10</v>
      </c>
      <c r="D253" s="10">
        <f t="shared" si="17"/>
        <v>0</v>
      </c>
      <c r="E253" s="10">
        <f t="shared" si="17"/>
        <v>0</v>
      </c>
      <c r="F253" s="128">
        <v>0</v>
      </c>
    </row>
    <row r="254" spans="1:6" ht="12" customHeight="1" x14ac:dyDescent="0.2">
      <c r="A254" s="9"/>
      <c r="B254" s="114">
        <v>42</v>
      </c>
      <c r="C254" s="25" t="s">
        <v>34</v>
      </c>
      <c r="D254" s="10">
        <f>D255+D256</f>
        <v>0</v>
      </c>
      <c r="E254" s="10">
        <f>E255+E256</f>
        <v>0</v>
      </c>
      <c r="F254" s="128">
        <v>0</v>
      </c>
    </row>
    <row r="255" spans="1:6" ht="12" customHeight="1" x14ac:dyDescent="0.2">
      <c r="A255" s="9"/>
      <c r="B255" s="112">
        <v>422</v>
      </c>
      <c r="C255" s="26" t="s">
        <v>9</v>
      </c>
      <c r="D255" s="13">
        <v>0</v>
      </c>
      <c r="E255" s="13">
        <v>0</v>
      </c>
      <c r="F255" s="128">
        <v>0</v>
      </c>
    </row>
    <row r="256" spans="1:6" ht="12" customHeight="1" x14ac:dyDescent="0.2">
      <c r="A256" s="9"/>
      <c r="B256" s="111">
        <v>424</v>
      </c>
      <c r="C256" s="12" t="s">
        <v>29</v>
      </c>
      <c r="D256" s="13">
        <v>0</v>
      </c>
      <c r="E256" s="13">
        <v>0</v>
      </c>
      <c r="F256" s="128">
        <v>0</v>
      </c>
    </row>
    <row r="257" spans="1:6" ht="15.75" customHeight="1" x14ac:dyDescent="0.2">
      <c r="A257" s="59"/>
      <c r="B257" s="103" t="s">
        <v>89</v>
      </c>
      <c r="C257" s="36" t="s">
        <v>99</v>
      </c>
      <c r="D257" s="57">
        <f>D258</f>
        <v>11000</v>
      </c>
      <c r="E257" s="57">
        <f>E258</f>
        <v>3343.35</v>
      </c>
      <c r="F257" s="130">
        <f t="shared" si="15"/>
        <v>30.394090909090909</v>
      </c>
    </row>
    <row r="258" spans="1:6" ht="15.75" customHeight="1" x14ac:dyDescent="0.2">
      <c r="A258" s="61"/>
      <c r="B258" s="104" t="s">
        <v>21</v>
      </c>
      <c r="C258" s="35" t="s">
        <v>90</v>
      </c>
      <c r="D258" s="60">
        <f>D260</f>
        <v>11000</v>
      </c>
      <c r="E258" s="60">
        <f>E260</f>
        <v>3343.35</v>
      </c>
      <c r="F258" s="129">
        <f t="shared" si="15"/>
        <v>30.394090909090909</v>
      </c>
    </row>
    <row r="259" spans="1:6" s="2" customFormat="1" ht="15.75" customHeight="1" x14ac:dyDescent="0.2">
      <c r="A259" s="67"/>
      <c r="B259" s="107" t="s">
        <v>48</v>
      </c>
      <c r="C259" s="40" t="s">
        <v>62</v>
      </c>
      <c r="D259" s="66"/>
      <c r="E259" s="66"/>
      <c r="F259" s="136">
        <v>0</v>
      </c>
    </row>
    <row r="260" spans="1:6" s="2" customFormat="1" ht="15.75" customHeight="1" x14ac:dyDescent="0.2">
      <c r="A260" s="71"/>
      <c r="B260" s="108" t="s">
        <v>14</v>
      </c>
      <c r="C260" s="39" t="s">
        <v>15</v>
      </c>
      <c r="D260" s="69">
        <f>D261</f>
        <v>11000</v>
      </c>
      <c r="E260" s="69">
        <f>E261</f>
        <v>3343.35</v>
      </c>
      <c r="F260" s="135">
        <f t="shared" si="15"/>
        <v>30.394090909090909</v>
      </c>
    </row>
    <row r="261" spans="1:6" s="2" customFormat="1" x14ac:dyDescent="0.2">
      <c r="A261" s="119"/>
      <c r="B261" s="110">
        <v>32</v>
      </c>
      <c r="C261" s="11" t="s">
        <v>27</v>
      </c>
      <c r="D261" s="10">
        <f>D262+D263</f>
        <v>11000</v>
      </c>
      <c r="E261" s="10">
        <f>E262+E263</f>
        <v>3343.35</v>
      </c>
      <c r="F261" s="128">
        <f t="shared" si="15"/>
        <v>30.394090909090909</v>
      </c>
    </row>
    <row r="262" spans="1:6" s="2" customFormat="1" x14ac:dyDescent="0.2">
      <c r="A262" s="9" t="s">
        <v>338</v>
      </c>
      <c r="B262" s="111">
        <v>323</v>
      </c>
      <c r="C262" s="12" t="s">
        <v>6</v>
      </c>
      <c r="D262" s="13">
        <v>10000</v>
      </c>
      <c r="E262" s="13">
        <v>3343.35</v>
      </c>
      <c r="F262" s="128">
        <v>0</v>
      </c>
    </row>
    <row r="263" spans="1:6" x14ac:dyDescent="0.2">
      <c r="A263" s="9" t="s">
        <v>257</v>
      </c>
      <c r="B263" s="111">
        <v>329</v>
      </c>
      <c r="C263" s="12" t="s">
        <v>7</v>
      </c>
      <c r="D263" s="13">
        <v>1000</v>
      </c>
      <c r="E263" s="13">
        <v>0</v>
      </c>
      <c r="F263" s="128">
        <v>0</v>
      </c>
    </row>
    <row r="264" spans="1:6" hidden="1" x14ac:dyDescent="0.2">
      <c r="B264" s="33"/>
      <c r="C264" s="12"/>
      <c r="D264" s="10"/>
      <c r="E264" s="21"/>
      <c r="F264" s="21"/>
    </row>
    <row r="265" spans="1:6" hidden="1" x14ac:dyDescent="0.2">
      <c r="B265" s="16"/>
      <c r="C265" s="11"/>
      <c r="D265" s="9"/>
      <c r="E265" s="22"/>
      <c r="F265" s="22"/>
    </row>
    <row r="266" spans="1:6" hidden="1" x14ac:dyDescent="0.2">
      <c r="B266" s="16"/>
      <c r="C266" s="11"/>
      <c r="D266" s="18"/>
      <c r="E266" s="24"/>
      <c r="F266" s="22"/>
    </row>
    <row r="267" spans="1:6" hidden="1" x14ac:dyDescent="0.2">
      <c r="B267" s="16"/>
      <c r="C267" s="11"/>
      <c r="D267" s="18"/>
      <c r="E267" s="24"/>
      <c r="F267" s="22"/>
    </row>
    <row r="268" spans="1:6" hidden="1" x14ac:dyDescent="0.2">
      <c r="B268" s="19"/>
      <c r="C268" s="12"/>
      <c r="D268" s="17"/>
      <c r="E268" s="23"/>
      <c r="F268" s="22"/>
    </row>
    <row r="269" spans="1:6" hidden="1" x14ac:dyDescent="0.2">
      <c r="B269" s="19"/>
      <c r="C269" s="12"/>
      <c r="D269" s="9"/>
      <c r="E269" s="22"/>
      <c r="F269" s="22"/>
    </row>
    <row r="270" spans="1:6" hidden="1" x14ac:dyDescent="0.2">
      <c r="B270" s="19"/>
      <c r="C270" s="12"/>
      <c r="D270" s="13"/>
      <c r="E270" s="21"/>
      <c r="F270" s="22"/>
    </row>
    <row r="271" spans="1:6" hidden="1" x14ac:dyDescent="0.2">
      <c r="B271" s="27"/>
      <c r="C271" s="28"/>
      <c r="D271" s="29"/>
      <c r="E271" s="30"/>
      <c r="F271" s="31"/>
    </row>
    <row r="272" spans="1:6" x14ac:dyDescent="0.2">
      <c r="B272" s="4"/>
      <c r="C272" s="3"/>
      <c r="D272" s="74"/>
      <c r="E272" s="74"/>
      <c r="F272" s="74"/>
    </row>
    <row r="273" spans="1:6" x14ac:dyDescent="0.2">
      <c r="B273" s="4"/>
      <c r="C273" s="3"/>
      <c r="D273" s="74"/>
      <c r="E273" s="74"/>
      <c r="F273" s="74"/>
    </row>
    <row r="274" spans="1:6" hidden="1" x14ac:dyDescent="0.2">
      <c r="B274" s="4"/>
      <c r="C274" s="3"/>
      <c r="D274" s="74"/>
      <c r="E274" s="74"/>
      <c r="F274" s="74"/>
    </row>
    <row r="275" spans="1:6" x14ac:dyDescent="0.2">
      <c r="A275" t="s">
        <v>296</v>
      </c>
      <c r="B275" s="4"/>
      <c r="C275" s="3"/>
      <c r="D275" s="74"/>
      <c r="E275" s="74"/>
      <c r="F275" s="74"/>
    </row>
    <row r="276" spans="1:6" x14ac:dyDescent="0.2">
      <c r="B276" s="4"/>
      <c r="C276" s="3"/>
      <c r="D276" s="74"/>
      <c r="E276" s="74"/>
      <c r="F276" s="74"/>
    </row>
    <row r="277" spans="1:6" x14ac:dyDescent="0.2">
      <c r="B277" s="4"/>
      <c r="C277" s="3"/>
      <c r="D277" s="74"/>
      <c r="E277" s="74"/>
      <c r="F277" s="74"/>
    </row>
    <row r="278" spans="1:6" x14ac:dyDescent="0.2">
      <c r="B278" s="4"/>
      <c r="C278" s="3"/>
      <c r="D278" s="74"/>
      <c r="E278" s="74"/>
      <c r="F278" s="74"/>
    </row>
    <row r="279" spans="1:6" x14ac:dyDescent="0.2">
      <c r="B279" s="4"/>
      <c r="C279" s="3"/>
      <c r="D279" s="74"/>
      <c r="E279" s="74"/>
      <c r="F279" s="74"/>
    </row>
    <row r="280" spans="1:6" x14ac:dyDescent="0.2">
      <c r="B280" s="4"/>
      <c r="C280" s="28"/>
      <c r="D280" s="74"/>
      <c r="E280" s="74"/>
      <c r="F280" s="74"/>
    </row>
    <row r="281" spans="1:6" x14ac:dyDescent="0.2">
      <c r="B281" s="4"/>
      <c r="C281" s="3"/>
      <c r="D281" s="74"/>
      <c r="E281" s="74"/>
      <c r="F281" s="74"/>
    </row>
    <row r="282" spans="1:6" x14ac:dyDescent="0.2">
      <c r="B282" s="4"/>
      <c r="C282" s="3"/>
      <c r="D282" s="74"/>
      <c r="E282" s="74"/>
      <c r="F282" s="74"/>
    </row>
    <row r="283" spans="1:6" x14ac:dyDescent="0.2">
      <c r="B283" s="4"/>
      <c r="C283" s="3"/>
      <c r="D283" s="74"/>
      <c r="E283" s="74"/>
      <c r="F283" s="74"/>
    </row>
    <row r="284" spans="1:6" x14ac:dyDescent="0.2">
      <c r="B284" s="4"/>
      <c r="C284" s="3"/>
      <c r="D284" s="74"/>
      <c r="E284" s="74"/>
      <c r="F284" s="74"/>
    </row>
    <row r="285" spans="1:6" x14ac:dyDescent="0.2">
      <c r="B285" s="4"/>
      <c r="C285" s="3"/>
      <c r="D285" s="74"/>
      <c r="E285" s="74"/>
      <c r="F285" s="74"/>
    </row>
    <row r="286" spans="1:6" x14ac:dyDescent="0.2">
      <c r="B286" s="4"/>
      <c r="C286" s="3"/>
      <c r="D286" s="74"/>
      <c r="E286" s="74"/>
      <c r="F286" s="74"/>
    </row>
    <row r="287" spans="1:6" x14ac:dyDescent="0.2">
      <c r="B287" s="4"/>
      <c r="C287" s="3"/>
      <c r="D287" s="74"/>
      <c r="E287" s="74"/>
      <c r="F287" s="74"/>
    </row>
    <row r="288" spans="1:6" x14ac:dyDescent="0.2">
      <c r="B288" s="4"/>
      <c r="C288" s="3"/>
      <c r="D288" s="74"/>
      <c r="E288" s="74"/>
      <c r="F288" s="74"/>
    </row>
    <row r="289" spans="2:6" x14ac:dyDescent="0.2">
      <c r="B289" s="4"/>
      <c r="C289" s="3"/>
      <c r="D289" s="74"/>
      <c r="E289" s="74"/>
      <c r="F289" s="74"/>
    </row>
    <row r="290" spans="2:6" x14ac:dyDescent="0.2">
      <c r="B290" s="4"/>
      <c r="C290" s="3"/>
      <c r="D290" s="74"/>
      <c r="E290" s="74"/>
      <c r="F290" s="74"/>
    </row>
    <row r="291" spans="2:6" x14ac:dyDescent="0.2">
      <c r="B291" s="4"/>
      <c r="C291" s="3"/>
      <c r="D291" s="74"/>
      <c r="E291" s="74"/>
      <c r="F291" s="74"/>
    </row>
    <row r="292" spans="2:6" x14ac:dyDescent="0.2">
      <c r="B292" s="4"/>
      <c r="C292" s="3"/>
      <c r="D292" s="74"/>
      <c r="E292" s="74"/>
      <c r="F292" s="74"/>
    </row>
    <row r="293" spans="2:6" x14ac:dyDescent="0.2">
      <c r="B293" s="4"/>
      <c r="C293" s="3"/>
      <c r="D293" s="74"/>
      <c r="E293" s="74"/>
      <c r="F293" s="74"/>
    </row>
    <row r="294" spans="2:6" x14ac:dyDescent="0.2">
      <c r="B294" s="4"/>
      <c r="C294" s="3"/>
      <c r="D294" s="74"/>
      <c r="E294" s="74"/>
      <c r="F294" s="74"/>
    </row>
    <row r="295" spans="2:6" x14ac:dyDescent="0.2">
      <c r="B295" s="4"/>
      <c r="C295" s="3"/>
      <c r="D295" s="74"/>
      <c r="E295" s="74"/>
      <c r="F295" s="74"/>
    </row>
    <row r="296" spans="2:6" x14ac:dyDescent="0.2">
      <c r="B296" s="4"/>
      <c r="C296" s="3"/>
      <c r="D296" s="74"/>
      <c r="E296" s="74"/>
      <c r="F296" s="74"/>
    </row>
    <row r="297" spans="2:6" x14ac:dyDescent="0.2">
      <c r="B297" s="4"/>
      <c r="C297" s="3"/>
      <c r="D297" s="74"/>
      <c r="E297" s="74"/>
      <c r="F297" s="74"/>
    </row>
    <row r="298" spans="2:6" x14ac:dyDescent="0.2">
      <c r="B298" s="4"/>
      <c r="C298" s="3"/>
      <c r="D298" s="74"/>
      <c r="E298" s="74"/>
      <c r="F298" s="74"/>
    </row>
    <row r="299" spans="2:6" x14ac:dyDescent="0.2">
      <c r="B299" s="4"/>
      <c r="C299" s="3"/>
      <c r="D299" s="74"/>
      <c r="E299" s="74"/>
      <c r="F299" s="74"/>
    </row>
    <row r="300" spans="2:6" x14ac:dyDescent="0.2">
      <c r="B300" s="4"/>
      <c r="C300" s="3"/>
      <c r="D300" s="74"/>
      <c r="E300" s="74"/>
      <c r="F300" s="74"/>
    </row>
    <row r="301" spans="2:6" x14ac:dyDescent="0.2">
      <c r="B301" s="4"/>
      <c r="C301" s="3"/>
      <c r="D301" s="74"/>
      <c r="E301" s="74"/>
      <c r="F301" s="74"/>
    </row>
    <row r="302" spans="2:6" x14ac:dyDescent="0.2">
      <c r="B302" s="4"/>
      <c r="C302" s="3"/>
      <c r="D302" s="74"/>
      <c r="E302" s="74"/>
      <c r="F302" s="74"/>
    </row>
    <row r="303" spans="2:6" x14ac:dyDescent="0.2">
      <c r="B303" s="4"/>
      <c r="C303" s="3"/>
      <c r="D303" s="74"/>
      <c r="E303" s="74"/>
      <c r="F303" s="74"/>
    </row>
    <row r="304" spans="2:6" x14ac:dyDescent="0.2">
      <c r="B304" s="4"/>
      <c r="C304" s="3"/>
      <c r="D304" s="74"/>
      <c r="E304" s="74"/>
      <c r="F304" s="74"/>
    </row>
    <row r="305" spans="2:6" x14ac:dyDescent="0.2">
      <c r="B305" s="4"/>
      <c r="C305" s="3"/>
      <c r="D305" s="74"/>
      <c r="E305" s="74"/>
      <c r="F305" s="74"/>
    </row>
    <row r="306" spans="2:6" x14ac:dyDescent="0.2">
      <c r="B306" s="4"/>
      <c r="C306" s="3"/>
      <c r="D306" s="74"/>
      <c r="E306" s="74"/>
      <c r="F306" s="74"/>
    </row>
    <row r="307" spans="2:6" x14ac:dyDescent="0.2">
      <c r="B307" s="4"/>
      <c r="C307" s="3"/>
      <c r="D307" s="74"/>
      <c r="E307" s="74"/>
      <c r="F307" s="74"/>
    </row>
    <row r="308" spans="2:6" x14ac:dyDescent="0.2">
      <c r="B308" s="4"/>
      <c r="C308" s="3"/>
      <c r="D308" s="74"/>
      <c r="E308" s="74"/>
      <c r="F308" s="74"/>
    </row>
    <row r="309" spans="2:6" x14ac:dyDescent="0.2">
      <c r="B309" s="4"/>
      <c r="C309" s="3"/>
      <c r="D309" s="74"/>
      <c r="E309" s="74"/>
      <c r="F309" s="74"/>
    </row>
    <row r="310" spans="2:6" x14ac:dyDescent="0.2">
      <c r="B310" s="4"/>
      <c r="C310" s="3"/>
      <c r="D310" s="74"/>
      <c r="E310" s="74"/>
      <c r="F310" s="74"/>
    </row>
    <row r="311" spans="2:6" x14ac:dyDescent="0.2">
      <c r="B311" s="4"/>
      <c r="C311" s="3"/>
      <c r="D311" s="74"/>
      <c r="E311" s="74"/>
      <c r="F311" s="74"/>
    </row>
    <row r="312" spans="2:6" x14ac:dyDescent="0.2">
      <c r="B312" s="4"/>
      <c r="C312" s="3"/>
      <c r="D312" s="74"/>
      <c r="E312" s="74"/>
      <c r="F312" s="74"/>
    </row>
    <row r="313" spans="2:6" x14ac:dyDescent="0.2">
      <c r="B313" s="4"/>
      <c r="C313" s="3"/>
      <c r="D313" s="74"/>
      <c r="E313" s="74"/>
      <c r="F313" s="74"/>
    </row>
    <row r="314" spans="2:6" x14ac:dyDescent="0.2">
      <c r="B314" s="4"/>
      <c r="C314" s="3"/>
      <c r="D314" s="74"/>
      <c r="E314" s="74"/>
      <c r="F314" s="74"/>
    </row>
    <row r="315" spans="2:6" x14ac:dyDescent="0.2">
      <c r="B315" s="4"/>
      <c r="C315" s="3"/>
      <c r="D315" s="74"/>
      <c r="E315" s="74"/>
      <c r="F315" s="74"/>
    </row>
    <row r="316" spans="2:6" x14ac:dyDescent="0.2">
      <c r="B316" s="4"/>
      <c r="C316" s="3"/>
      <c r="D316" s="74"/>
      <c r="E316" s="74"/>
      <c r="F316" s="74"/>
    </row>
    <row r="317" spans="2:6" x14ac:dyDescent="0.2">
      <c r="B317" s="4"/>
      <c r="C317" s="3"/>
      <c r="D317" s="74"/>
      <c r="E317" s="74"/>
      <c r="F317" s="74"/>
    </row>
    <row r="318" spans="2:6" x14ac:dyDescent="0.2">
      <c r="B318" s="4"/>
      <c r="C318" s="3"/>
      <c r="D318" s="74"/>
      <c r="E318" s="74"/>
      <c r="F318" s="74"/>
    </row>
    <row r="319" spans="2:6" x14ac:dyDescent="0.2">
      <c r="B319" s="4"/>
      <c r="C319" s="3"/>
      <c r="D319" s="74"/>
      <c r="E319" s="74"/>
      <c r="F319" s="74"/>
    </row>
    <row r="320" spans="2:6" x14ac:dyDescent="0.2">
      <c r="B320" s="4"/>
      <c r="C320" s="3"/>
      <c r="D320" s="74"/>
      <c r="E320" s="74"/>
      <c r="F320" s="74"/>
    </row>
    <row r="321" spans="2:6" x14ac:dyDescent="0.2">
      <c r="B321" s="4"/>
      <c r="C321" s="3"/>
      <c r="D321" s="74"/>
      <c r="E321" s="74"/>
      <c r="F321" s="74"/>
    </row>
    <row r="322" spans="2:6" x14ac:dyDescent="0.2">
      <c r="B322" s="4"/>
      <c r="C322" s="3"/>
      <c r="D322" s="74"/>
      <c r="E322" s="74"/>
      <c r="F322" s="74"/>
    </row>
    <row r="323" spans="2:6" x14ac:dyDescent="0.2">
      <c r="B323" s="4"/>
      <c r="C323" s="3"/>
      <c r="D323" s="74"/>
      <c r="E323" s="74"/>
      <c r="F323" s="74"/>
    </row>
    <row r="324" spans="2:6" x14ac:dyDescent="0.2">
      <c r="B324" s="4"/>
      <c r="C324" s="3"/>
      <c r="D324" s="74"/>
      <c r="E324" s="74"/>
      <c r="F324" s="74"/>
    </row>
    <row r="325" spans="2:6" x14ac:dyDescent="0.2">
      <c r="B325" s="4"/>
      <c r="C325" s="3"/>
      <c r="D325" s="74"/>
      <c r="E325" s="74"/>
      <c r="F325" s="74"/>
    </row>
    <row r="326" spans="2:6" x14ac:dyDescent="0.2">
      <c r="B326" s="4"/>
      <c r="C326" s="3"/>
      <c r="D326" s="74"/>
      <c r="E326" s="74"/>
      <c r="F326" s="74"/>
    </row>
    <row r="327" spans="2:6" x14ac:dyDescent="0.2">
      <c r="B327" s="4"/>
      <c r="C327" s="3"/>
      <c r="D327" s="74"/>
      <c r="E327" s="74"/>
      <c r="F327" s="74"/>
    </row>
    <row r="328" spans="2:6" x14ac:dyDescent="0.2">
      <c r="B328" s="4"/>
      <c r="C328" s="3"/>
      <c r="D328" s="74"/>
      <c r="E328" s="74"/>
      <c r="F328" s="74"/>
    </row>
    <row r="329" spans="2:6" x14ac:dyDescent="0.2">
      <c r="B329" s="4"/>
      <c r="C329" s="3"/>
      <c r="D329" s="74"/>
      <c r="E329" s="74"/>
      <c r="F329" s="74"/>
    </row>
    <row r="330" spans="2:6" x14ac:dyDescent="0.2">
      <c r="B330" s="4"/>
      <c r="C330" s="3"/>
      <c r="D330" s="74"/>
      <c r="E330" s="74"/>
      <c r="F330" s="74"/>
    </row>
    <row r="331" spans="2:6" x14ac:dyDescent="0.2">
      <c r="B331" s="4"/>
      <c r="C331" s="3"/>
      <c r="D331" s="74"/>
      <c r="E331" s="74"/>
      <c r="F331" s="74"/>
    </row>
    <row r="332" spans="2:6" x14ac:dyDescent="0.2">
      <c r="B332" s="4"/>
      <c r="C332" s="3"/>
      <c r="D332" s="74"/>
      <c r="E332" s="74"/>
      <c r="F332" s="74"/>
    </row>
    <row r="333" spans="2:6" x14ac:dyDescent="0.2">
      <c r="B333" s="4"/>
      <c r="C333" s="3"/>
      <c r="D333" s="74"/>
      <c r="E333" s="74"/>
      <c r="F333" s="74"/>
    </row>
    <row r="334" spans="2:6" x14ac:dyDescent="0.2">
      <c r="B334" s="4"/>
      <c r="C334" s="3"/>
      <c r="D334" s="74"/>
      <c r="E334" s="74"/>
      <c r="F334" s="74"/>
    </row>
    <row r="335" spans="2:6" x14ac:dyDescent="0.2">
      <c r="B335" s="4"/>
      <c r="C335" s="3"/>
      <c r="D335" s="74"/>
      <c r="E335" s="74"/>
      <c r="F335" s="74"/>
    </row>
    <row r="336" spans="2:6" x14ac:dyDescent="0.2">
      <c r="B336" s="4"/>
      <c r="C336" s="3"/>
      <c r="D336" s="74"/>
      <c r="E336" s="74"/>
      <c r="F336" s="74"/>
    </row>
    <row r="337" spans="2:6" x14ac:dyDescent="0.2">
      <c r="B337" s="4"/>
      <c r="C337" s="3"/>
      <c r="D337" s="74"/>
      <c r="E337" s="74"/>
      <c r="F337" s="74"/>
    </row>
    <row r="338" spans="2:6" x14ac:dyDescent="0.2">
      <c r="B338" s="4"/>
      <c r="C338" s="3"/>
      <c r="D338" s="74"/>
      <c r="E338" s="74"/>
      <c r="F338" s="74"/>
    </row>
    <row r="339" spans="2:6" x14ac:dyDescent="0.2">
      <c r="B339" s="4"/>
      <c r="C339" s="3"/>
      <c r="D339" s="74"/>
      <c r="E339" s="74"/>
      <c r="F339" s="74"/>
    </row>
    <row r="340" spans="2:6" x14ac:dyDescent="0.2">
      <c r="B340" s="4"/>
      <c r="C340" s="3"/>
      <c r="D340" s="74"/>
      <c r="E340" s="74"/>
      <c r="F340" s="74"/>
    </row>
    <row r="341" spans="2:6" x14ac:dyDescent="0.2">
      <c r="B341" s="4"/>
      <c r="C341" s="3"/>
      <c r="D341" s="74"/>
      <c r="E341" s="74"/>
      <c r="F341" s="74"/>
    </row>
    <row r="342" spans="2:6" x14ac:dyDescent="0.2">
      <c r="B342" s="4"/>
      <c r="C342" s="3"/>
      <c r="D342" s="74"/>
      <c r="E342" s="74"/>
      <c r="F342" s="74"/>
    </row>
    <row r="343" spans="2:6" x14ac:dyDescent="0.2">
      <c r="B343" s="4"/>
      <c r="C343" s="3"/>
      <c r="D343" s="74"/>
      <c r="E343" s="74"/>
      <c r="F343" s="74"/>
    </row>
    <row r="344" spans="2:6" x14ac:dyDescent="0.2">
      <c r="B344" s="4"/>
      <c r="C344" s="3"/>
      <c r="D344" s="74"/>
      <c r="E344" s="74"/>
      <c r="F344" s="74"/>
    </row>
    <row r="345" spans="2:6" x14ac:dyDescent="0.2">
      <c r="B345" s="4"/>
      <c r="C345" s="3"/>
      <c r="D345" s="74"/>
      <c r="E345" s="74"/>
      <c r="F345" s="74"/>
    </row>
    <row r="346" spans="2:6" x14ac:dyDescent="0.2">
      <c r="B346" s="4"/>
      <c r="C346" s="3"/>
      <c r="D346" s="74"/>
      <c r="E346" s="74"/>
      <c r="F346" s="74"/>
    </row>
    <row r="347" spans="2:6" x14ac:dyDescent="0.2">
      <c r="B347" s="4"/>
      <c r="C347" s="3"/>
      <c r="D347" s="74"/>
      <c r="E347" s="74"/>
      <c r="F347" s="74"/>
    </row>
    <row r="348" spans="2:6" x14ac:dyDescent="0.2">
      <c r="B348" s="4"/>
      <c r="C348" s="3"/>
      <c r="D348" s="74"/>
      <c r="E348" s="74"/>
      <c r="F348" s="74"/>
    </row>
    <row r="349" spans="2:6" x14ac:dyDescent="0.2">
      <c r="B349" s="4"/>
      <c r="C349" s="3"/>
      <c r="D349" s="74"/>
      <c r="E349" s="74"/>
      <c r="F349" s="74"/>
    </row>
    <row r="350" spans="2:6" x14ac:dyDescent="0.2">
      <c r="B350" s="4"/>
      <c r="C350" s="3"/>
      <c r="D350" s="74"/>
      <c r="E350" s="74"/>
      <c r="F350" s="74"/>
    </row>
    <row r="351" spans="2:6" x14ac:dyDescent="0.2">
      <c r="B351" s="4"/>
      <c r="C351" s="3"/>
      <c r="D351" s="74"/>
      <c r="E351" s="74"/>
      <c r="F351" s="74"/>
    </row>
    <row r="352" spans="2:6" x14ac:dyDescent="0.2">
      <c r="B352" s="4"/>
      <c r="C352" s="3"/>
      <c r="D352" s="74"/>
      <c r="E352" s="74"/>
      <c r="F352" s="74"/>
    </row>
    <row r="353" spans="2:6" x14ac:dyDescent="0.2">
      <c r="B353" s="4"/>
      <c r="C353" s="3"/>
      <c r="D353" s="74"/>
      <c r="E353" s="74"/>
      <c r="F353" s="74"/>
    </row>
    <row r="354" spans="2:6" x14ac:dyDescent="0.2">
      <c r="B354" s="4"/>
      <c r="C354" s="3"/>
      <c r="D354" s="74"/>
      <c r="E354" s="74"/>
      <c r="F354" s="74"/>
    </row>
    <row r="355" spans="2:6" x14ac:dyDescent="0.2">
      <c r="B355" s="4"/>
      <c r="C355" s="3"/>
      <c r="D355" s="74"/>
      <c r="E355" s="74"/>
      <c r="F355" s="74"/>
    </row>
    <row r="356" spans="2:6" x14ac:dyDescent="0.2">
      <c r="B356" s="4"/>
      <c r="C356" s="3"/>
      <c r="D356" s="74"/>
      <c r="E356" s="74"/>
      <c r="F356" s="74"/>
    </row>
    <row r="357" spans="2:6" x14ac:dyDescent="0.2">
      <c r="B357" s="4"/>
      <c r="C357" s="3"/>
      <c r="D357" s="74"/>
      <c r="E357" s="74"/>
      <c r="F357" s="74"/>
    </row>
    <row r="358" spans="2:6" x14ac:dyDescent="0.2">
      <c r="B358" s="4"/>
      <c r="C358" s="3"/>
      <c r="D358" s="74"/>
      <c r="E358" s="74"/>
      <c r="F358" s="74"/>
    </row>
    <row r="359" spans="2:6" x14ac:dyDescent="0.2">
      <c r="B359" s="4"/>
      <c r="C359" s="3"/>
      <c r="D359" s="74"/>
      <c r="E359" s="74"/>
      <c r="F359" s="74"/>
    </row>
    <row r="360" spans="2:6" x14ac:dyDescent="0.2">
      <c r="B360" s="4"/>
      <c r="C360" s="3"/>
      <c r="D360" s="74"/>
      <c r="E360" s="74"/>
      <c r="F360" s="74"/>
    </row>
    <row r="361" spans="2:6" x14ac:dyDescent="0.2">
      <c r="B361" s="4"/>
      <c r="C361" s="3"/>
      <c r="D361" s="74"/>
      <c r="E361" s="74"/>
      <c r="F361" s="74"/>
    </row>
    <row r="362" spans="2:6" x14ac:dyDescent="0.2">
      <c r="B362" s="4"/>
      <c r="C362" s="3"/>
      <c r="D362" s="74"/>
      <c r="E362" s="74"/>
      <c r="F362" s="74"/>
    </row>
    <row r="363" spans="2:6" x14ac:dyDescent="0.2">
      <c r="B363" s="4"/>
      <c r="C363" s="3"/>
      <c r="D363" s="74"/>
      <c r="E363" s="74"/>
      <c r="F363" s="74"/>
    </row>
    <row r="364" spans="2:6" x14ac:dyDescent="0.2">
      <c r="B364" s="4"/>
      <c r="C364" s="3"/>
      <c r="D364" s="74"/>
      <c r="E364" s="74"/>
      <c r="F364" s="74"/>
    </row>
    <row r="365" spans="2:6" x14ac:dyDescent="0.2">
      <c r="B365" s="4"/>
      <c r="C365" s="3"/>
      <c r="D365" s="74"/>
      <c r="E365" s="74"/>
      <c r="F365" s="74"/>
    </row>
    <row r="366" spans="2:6" x14ac:dyDescent="0.2">
      <c r="B366" s="4"/>
      <c r="C366" s="3"/>
      <c r="D366" s="74"/>
      <c r="E366" s="74"/>
      <c r="F366" s="74"/>
    </row>
    <row r="367" spans="2:6" x14ac:dyDescent="0.2">
      <c r="B367" s="4"/>
      <c r="C367" s="3"/>
      <c r="D367" s="74"/>
      <c r="E367" s="74"/>
      <c r="F367" s="74"/>
    </row>
    <row r="368" spans="2:6" x14ac:dyDescent="0.2">
      <c r="B368" s="4"/>
      <c r="C368" s="3"/>
      <c r="D368" s="74"/>
      <c r="E368" s="74"/>
      <c r="F368" s="74"/>
    </row>
    <row r="369" spans="2:6" x14ac:dyDescent="0.2">
      <c r="B369" s="4"/>
      <c r="C369" s="3"/>
      <c r="D369" s="74"/>
      <c r="E369" s="74"/>
      <c r="F369" s="74"/>
    </row>
    <row r="370" spans="2:6" x14ac:dyDescent="0.2">
      <c r="B370" s="4"/>
      <c r="C370" s="3"/>
      <c r="D370" s="74"/>
      <c r="E370" s="74"/>
      <c r="F370" s="74"/>
    </row>
    <row r="371" spans="2:6" x14ac:dyDescent="0.2">
      <c r="B371" s="4"/>
      <c r="C371" s="3"/>
      <c r="D371" s="74"/>
      <c r="E371" s="74"/>
      <c r="F371" s="74"/>
    </row>
    <row r="372" spans="2:6" x14ac:dyDescent="0.2">
      <c r="B372" s="4"/>
      <c r="C372" s="3"/>
      <c r="D372" s="74"/>
      <c r="E372" s="74"/>
      <c r="F372" s="74"/>
    </row>
    <row r="373" spans="2:6" x14ac:dyDescent="0.2">
      <c r="B373" s="4"/>
      <c r="C373" s="3"/>
      <c r="D373" s="74"/>
      <c r="E373" s="74"/>
      <c r="F373" s="74"/>
    </row>
    <row r="374" spans="2:6" x14ac:dyDescent="0.2">
      <c r="B374" s="4"/>
      <c r="C374" s="3"/>
      <c r="D374" s="74"/>
      <c r="E374" s="74"/>
      <c r="F374" s="74"/>
    </row>
    <row r="375" spans="2:6" x14ac:dyDescent="0.2">
      <c r="B375" s="4"/>
      <c r="C375" s="3"/>
      <c r="D375" s="74"/>
      <c r="E375" s="74"/>
      <c r="F375" s="74"/>
    </row>
    <row r="376" spans="2:6" x14ac:dyDescent="0.2">
      <c r="B376" s="4"/>
      <c r="C376" s="3"/>
      <c r="D376" s="74"/>
      <c r="E376" s="74"/>
      <c r="F376" s="74"/>
    </row>
    <row r="377" spans="2:6" x14ac:dyDescent="0.2">
      <c r="B377" s="4"/>
      <c r="C377" s="3"/>
      <c r="D377" s="74"/>
      <c r="E377" s="74"/>
      <c r="F377" s="74"/>
    </row>
    <row r="378" spans="2:6" x14ac:dyDescent="0.2">
      <c r="B378" s="4"/>
      <c r="C378" s="3"/>
      <c r="D378" s="74"/>
      <c r="E378" s="74"/>
      <c r="F378" s="74"/>
    </row>
    <row r="379" spans="2:6" x14ac:dyDescent="0.2">
      <c r="B379" s="4"/>
      <c r="C379" s="3"/>
      <c r="D379" s="74"/>
      <c r="E379" s="74"/>
      <c r="F379" s="74"/>
    </row>
    <row r="380" spans="2:6" x14ac:dyDescent="0.2">
      <c r="B380" s="4"/>
      <c r="C380" s="3"/>
      <c r="D380" s="74"/>
      <c r="E380" s="74"/>
      <c r="F380" s="74"/>
    </row>
    <row r="381" spans="2:6" x14ac:dyDescent="0.2">
      <c r="B381" s="4"/>
      <c r="C381" s="3"/>
      <c r="D381" s="74"/>
      <c r="E381" s="74"/>
      <c r="F381" s="74"/>
    </row>
    <row r="382" spans="2:6" x14ac:dyDescent="0.2">
      <c r="B382" s="4"/>
      <c r="C382" s="3"/>
      <c r="D382" s="74"/>
      <c r="E382" s="74"/>
      <c r="F382" s="74"/>
    </row>
    <row r="383" spans="2:6" x14ac:dyDescent="0.2">
      <c r="B383" s="4"/>
      <c r="C383" s="3"/>
      <c r="D383" s="74"/>
      <c r="E383" s="74"/>
      <c r="F383" s="74"/>
    </row>
    <row r="384" spans="2:6" x14ac:dyDescent="0.2">
      <c r="B384" s="4"/>
      <c r="C384" s="3"/>
      <c r="D384" s="74"/>
      <c r="E384" s="74"/>
      <c r="F384" s="74"/>
    </row>
    <row r="385" spans="2:6" x14ac:dyDescent="0.2">
      <c r="B385" s="4"/>
      <c r="C385" s="3"/>
      <c r="D385" s="74"/>
      <c r="E385" s="74"/>
      <c r="F385" s="74"/>
    </row>
    <row r="386" spans="2:6" x14ac:dyDescent="0.2">
      <c r="B386" s="4"/>
      <c r="C386" s="3"/>
      <c r="D386" s="74"/>
      <c r="E386" s="74"/>
      <c r="F386" s="74"/>
    </row>
    <row r="387" spans="2:6" x14ac:dyDescent="0.2">
      <c r="B387" s="4"/>
      <c r="C387" s="3"/>
      <c r="D387" s="74"/>
      <c r="E387" s="74"/>
      <c r="F387" s="74"/>
    </row>
    <row r="388" spans="2:6" x14ac:dyDescent="0.2">
      <c r="B388" s="4"/>
      <c r="C388" s="3"/>
      <c r="D388" s="74"/>
      <c r="E388" s="74"/>
      <c r="F388" s="74"/>
    </row>
    <row r="389" spans="2:6" x14ac:dyDescent="0.2">
      <c r="B389" s="4"/>
      <c r="C389" s="3"/>
      <c r="D389" s="74"/>
      <c r="E389" s="74"/>
      <c r="F389" s="74"/>
    </row>
    <row r="390" spans="2:6" x14ac:dyDescent="0.2">
      <c r="B390" s="4"/>
      <c r="C390" s="3"/>
      <c r="D390" s="74"/>
      <c r="E390" s="74"/>
      <c r="F390" s="74"/>
    </row>
    <row r="391" spans="2:6" x14ac:dyDescent="0.2">
      <c r="B391" s="4"/>
      <c r="C391" s="3"/>
      <c r="D391" s="74"/>
      <c r="E391" s="74"/>
      <c r="F391" s="74"/>
    </row>
    <row r="392" spans="2:6" x14ac:dyDescent="0.2">
      <c r="B392" s="4"/>
      <c r="C392" s="3"/>
      <c r="D392" s="74"/>
      <c r="E392" s="74"/>
      <c r="F392" s="74"/>
    </row>
    <row r="393" spans="2:6" x14ac:dyDescent="0.2">
      <c r="B393" s="4"/>
      <c r="C393" s="3"/>
      <c r="D393" s="74"/>
      <c r="E393" s="74"/>
      <c r="F393" s="74"/>
    </row>
    <row r="394" spans="2:6" x14ac:dyDescent="0.2">
      <c r="B394" s="4"/>
      <c r="C394" s="3"/>
      <c r="D394" s="74"/>
      <c r="E394" s="74"/>
      <c r="F394" s="74"/>
    </row>
    <row r="395" spans="2:6" x14ac:dyDescent="0.2">
      <c r="B395" s="4"/>
      <c r="C395" s="3"/>
      <c r="D395" s="74"/>
      <c r="E395" s="74"/>
      <c r="F395" s="74"/>
    </row>
    <row r="396" spans="2:6" x14ac:dyDescent="0.2">
      <c r="B396" s="4"/>
      <c r="C396" s="3"/>
      <c r="D396" s="74"/>
      <c r="E396" s="74"/>
      <c r="F396" s="74"/>
    </row>
    <row r="397" spans="2:6" x14ac:dyDescent="0.2">
      <c r="B397" s="4"/>
      <c r="C397" s="3"/>
      <c r="D397" s="74"/>
      <c r="E397" s="74"/>
      <c r="F397" s="74"/>
    </row>
    <row r="398" spans="2:6" x14ac:dyDescent="0.2">
      <c r="B398" s="4"/>
      <c r="C398" s="3"/>
      <c r="D398" s="74"/>
      <c r="E398" s="74"/>
      <c r="F398" s="74"/>
    </row>
    <row r="399" spans="2:6" x14ac:dyDescent="0.2">
      <c r="B399" s="4"/>
      <c r="C399" s="3"/>
      <c r="D399" s="74"/>
      <c r="E399" s="74"/>
      <c r="F399" s="74"/>
    </row>
    <row r="400" spans="2:6" x14ac:dyDescent="0.2">
      <c r="B400" s="4"/>
      <c r="C400" s="3"/>
      <c r="D400" s="74"/>
      <c r="E400" s="74"/>
      <c r="F400" s="74"/>
    </row>
    <row r="401" spans="2:6" x14ac:dyDescent="0.2">
      <c r="B401" s="4"/>
      <c r="C401" s="3"/>
      <c r="D401" s="74"/>
      <c r="E401" s="74"/>
      <c r="F401" s="74"/>
    </row>
    <row r="402" spans="2:6" x14ac:dyDescent="0.2">
      <c r="B402" s="4"/>
      <c r="C402" s="3"/>
      <c r="D402" s="74"/>
      <c r="E402" s="74"/>
      <c r="F402" s="74"/>
    </row>
    <row r="403" spans="2:6" x14ac:dyDescent="0.2">
      <c r="B403" s="4"/>
      <c r="C403" s="3"/>
      <c r="D403" s="74"/>
      <c r="E403" s="74"/>
      <c r="F403" s="74"/>
    </row>
    <row r="404" spans="2:6" x14ac:dyDescent="0.2">
      <c r="B404" s="4"/>
      <c r="C404" s="3"/>
      <c r="D404" s="74"/>
      <c r="E404" s="74"/>
      <c r="F404" s="74"/>
    </row>
    <row r="405" spans="2:6" x14ac:dyDescent="0.2">
      <c r="B405" s="4"/>
      <c r="C405" s="3"/>
      <c r="D405" s="74"/>
      <c r="E405" s="74"/>
      <c r="F405" s="74"/>
    </row>
    <row r="406" spans="2:6" x14ac:dyDescent="0.2">
      <c r="B406" s="4"/>
      <c r="C406" s="3"/>
      <c r="D406" s="74"/>
      <c r="E406" s="74"/>
      <c r="F406" s="74"/>
    </row>
    <row r="407" spans="2:6" x14ac:dyDescent="0.2">
      <c r="B407" s="4"/>
      <c r="C407" s="3"/>
      <c r="D407" s="74"/>
      <c r="E407" s="74"/>
      <c r="F407" s="74"/>
    </row>
    <row r="408" spans="2:6" x14ac:dyDescent="0.2">
      <c r="B408" s="4"/>
      <c r="C408" s="3"/>
      <c r="D408" s="74"/>
      <c r="E408" s="74"/>
      <c r="F408" s="74"/>
    </row>
    <row r="409" spans="2:6" x14ac:dyDescent="0.2">
      <c r="B409" s="4"/>
      <c r="C409" s="3"/>
      <c r="D409" s="74"/>
      <c r="E409" s="74"/>
      <c r="F409" s="74"/>
    </row>
    <row r="410" spans="2:6" x14ac:dyDescent="0.2">
      <c r="B410" s="4"/>
      <c r="C410" s="3"/>
      <c r="D410" s="74"/>
      <c r="E410" s="74"/>
      <c r="F410" s="74"/>
    </row>
    <row r="411" spans="2:6" x14ac:dyDescent="0.2">
      <c r="B411" s="4"/>
      <c r="C411" s="3"/>
      <c r="D411" s="74"/>
      <c r="E411" s="74"/>
      <c r="F411" s="74"/>
    </row>
    <row r="412" spans="2:6" x14ac:dyDescent="0.2">
      <c r="B412" s="4"/>
      <c r="C412" s="3"/>
      <c r="D412" s="74"/>
      <c r="E412" s="74"/>
      <c r="F412" s="74"/>
    </row>
    <row r="413" spans="2:6" x14ac:dyDescent="0.2">
      <c r="B413" s="4"/>
      <c r="C413" s="3"/>
      <c r="D413" s="74"/>
      <c r="E413" s="74"/>
      <c r="F413" s="74"/>
    </row>
    <row r="414" spans="2:6" x14ac:dyDescent="0.2">
      <c r="B414" s="4"/>
      <c r="C414" s="3"/>
      <c r="D414" s="74"/>
      <c r="E414" s="74"/>
      <c r="F414" s="74"/>
    </row>
    <row r="415" spans="2:6" x14ac:dyDescent="0.2">
      <c r="B415" s="4"/>
      <c r="C415" s="3"/>
      <c r="D415" s="74"/>
      <c r="E415" s="74"/>
      <c r="F415" s="74"/>
    </row>
    <row r="416" spans="2:6" x14ac:dyDescent="0.2">
      <c r="B416" s="4"/>
      <c r="C416" s="3"/>
      <c r="D416" s="74"/>
      <c r="E416" s="74"/>
      <c r="F416" s="74"/>
    </row>
    <row r="417" spans="2:6" x14ac:dyDescent="0.2">
      <c r="B417" s="4"/>
      <c r="C417" s="3"/>
      <c r="D417" s="74"/>
      <c r="E417" s="74"/>
      <c r="F417" s="74"/>
    </row>
    <row r="418" spans="2:6" x14ac:dyDescent="0.2">
      <c r="B418" s="4"/>
      <c r="C418" s="3"/>
      <c r="D418" s="74"/>
      <c r="E418" s="74"/>
      <c r="F418" s="74"/>
    </row>
    <row r="419" spans="2:6" x14ac:dyDescent="0.2">
      <c r="B419" s="4"/>
      <c r="C419" s="3"/>
      <c r="D419" s="74"/>
      <c r="E419" s="74"/>
      <c r="F419" s="74"/>
    </row>
    <row r="420" spans="2:6" x14ac:dyDescent="0.2">
      <c r="B420" s="4"/>
      <c r="C420" s="3"/>
      <c r="D420" s="74"/>
      <c r="E420" s="74"/>
      <c r="F420" s="74"/>
    </row>
    <row r="421" spans="2:6" x14ac:dyDescent="0.2">
      <c r="B421" s="4"/>
      <c r="C421" s="3"/>
      <c r="D421" s="74"/>
      <c r="E421" s="74"/>
      <c r="F421" s="74"/>
    </row>
    <row r="422" spans="2:6" x14ac:dyDescent="0.2">
      <c r="B422" s="4"/>
      <c r="C422" s="3"/>
      <c r="D422" s="74"/>
      <c r="E422" s="74"/>
      <c r="F422" s="74"/>
    </row>
    <row r="423" spans="2:6" x14ac:dyDescent="0.2">
      <c r="B423" s="4"/>
      <c r="C423" s="3"/>
      <c r="D423" s="74"/>
      <c r="E423" s="74"/>
      <c r="F423" s="74"/>
    </row>
    <row r="424" spans="2:6" x14ac:dyDescent="0.2">
      <c r="B424" s="4"/>
      <c r="C424" s="3"/>
      <c r="D424" s="74"/>
      <c r="E424" s="74"/>
      <c r="F424" s="74"/>
    </row>
    <row r="425" spans="2:6" x14ac:dyDescent="0.2">
      <c r="B425" s="4"/>
      <c r="C425" s="3"/>
      <c r="D425" s="74"/>
      <c r="E425" s="74"/>
      <c r="F425" s="74"/>
    </row>
    <row r="426" spans="2:6" x14ac:dyDescent="0.2">
      <c r="B426" s="4"/>
      <c r="C426" s="3"/>
      <c r="D426" s="74"/>
      <c r="E426" s="74"/>
      <c r="F426" s="74"/>
    </row>
    <row r="427" spans="2:6" x14ac:dyDescent="0.2">
      <c r="B427" s="4"/>
      <c r="C427" s="3"/>
      <c r="D427" s="74"/>
      <c r="E427" s="74"/>
      <c r="F427" s="74"/>
    </row>
    <row r="428" spans="2:6" x14ac:dyDescent="0.2">
      <c r="B428" s="4"/>
      <c r="C428" s="3"/>
      <c r="D428" s="74"/>
      <c r="E428" s="74"/>
      <c r="F428" s="74"/>
    </row>
    <row r="429" spans="2:6" x14ac:dyDescent="0.2">
      <c r="B429" s="4"/>
      <c r="C429" s="3"/>
      <c r="D429" s="74"/>
      <c r="E429" s="74"/>
      <c r="F429" s="74"/>
    </row>
    <row r="430" spans="2:6" x14ac:dyDescent="0.2">
      <c r="B430" s="4"/>
      <c r="C430" s="3"/>
      <c r="D430" s="74"/>
      <c r="E430" s="74"/>
      <c r="F430" s="74"/>
    </row>
    <row r="431" spans="2:6" x14ac:dyDescent="0.2">
      <c r="B431" s="4"/>
      <c r="C431" s="3"/>
      <c r="D431" s="74"/>
      <c r="E431" s="74"/>
      <c r="F431" s="74"/>
    </row>
    <row r="432" spans="2:6" x14ac:dyDescent="0.2">
      <c r="B432" s="4"/>
      <c r="C432" s="3"/>
      <c r="D432" s="74"/>
      <c r="E432" s="74"/>
      <c r="F432" s="74"/>
    </row>
    <row r="433" spans="2:6" x14ac:dyDescent="0.2">
      <c r="B433" s="4"/>
      <c r="C433" s="3"/>
      <c r="D433" s="74"/>
      <c r="E433" s="74"/>
      <c r="F433" s="74"/>
    </row>
    <row r="434" spans="2:6" x14ac:dyDescent="0.2">
      <c r="B434" s="4"/>
      <c r="C434" s="3"/>
      <c r="D434" s="74"/>
      <c r="E434" s="74"/>
      <c r="F434" s="74"/>
    </row>
    <row r="435" spans="2:6" x14ac:dyDescent="0.2">
      <c r="B435" s="4"/>
      <c r="C435" s="3"/>
      <c r="D435" s="74"/>
      <c r="E435" s="74"/>
      <c r="F435" s="74"/>
    </row>
    <row r="436" spans="2:6" x14ac:dyDescent="0.2">
      <c r="B436" s="4"/>
      <c r="C436" s="3"/>
      <c r="D436" s="74"/>
      <c r="E436" s="74"/>
      <c r="F436" s="74"/>
    </row>
    <row r="437" spans="2:6" x14ac:dyDescent="0.2">
      <c r="B437" s="4"/>
      <c r="C437" s="3"/>
      <c r="D437" s="74"/>
      <c r="E437" s="74"/>
      <c r="F437" s="74"/>
    </row>
    <row r="438" spans="2:6" x14ac:dyDescent="0.2">
      <c r="B438" s="4"/>
      <c r="C438" s="3"/>
      <c r="D438" s="74"/>
      <c r="E438" s="74"/>
      <c r="F438" s="74"/>
    </row>
    <row r="439" spans="2:6" x14ac:dyDescent="0.2">
      <c r="B439" s="4"/>
      <c r="C439" s="3"/>
      <c r="D439" s="74"/>
      <c r="E439" s="74"/>
      <c r="F439" s="74"/>
    </row>
    <row r="440" spans="2:6" x14ac:dyDescent="0.2">
      <c r="B440" s="4"/>
      <c r="C440" s="3"/>
      <c r="D440" s="74"/>
      <c r="E440" s="74"/>
      <c r="F440" s="74"/>
    </row>
    <row r="441" spans="2:6" x14ac:dyDescent="0.2">
      <c r="B441" s="4"/>
      <c r="C441" s="3"/>
      <c r="D441" s="74"/>
      <c r="E441" s="74"/>
      <c r="F441" s="74"/>
    </row>
    <row r="442" spans="2:6" x14ac:dyDescent="0.2">
      <c r="B442" s="4"/>
      <c r="C442" s="3"/>
      <c r="D442" s="74"/>
      <c r="E442" s="74"/>
      <c r="F442" s="74"/>
    </row>
    <row r="443" spans="2:6" x14ac:dyDescent="0.2">
      <c r="B443" s="4"/>
      <c r="C443" s="3"/>
      <c r="D443" s="74"/>
      <c r="E443" s="74"/>
      <c r="F443" s="74"/>
    </row>
    <row r="444" spans="2:6" x14ac:dyDescent="0.2">
      <c r="B444" s="4"/>
      <c r="C444" s="3"/>
      <c r="D444" s="74"/>
      <c r="E444" s="74"/>
      <c r="F444" s="74"/>
    </row>
    <row r="445" spans="2:6" x14ac:dyDescent="0.2">
      <c r="B445" s="4"/>
      <c r="C445" s="3"/>
      <c r="D445" s="74"/>
      <c r="E445" s="74"/>
      <c r="F445" s="74"/>
    </row>
    <row r="446" spans="2:6" x14ac:dyDescent="0.2">
      <c r="B446" s="4"/>
      <c r="C446" s="3"/>
      <c r="D446" s="74"/>
      <c r="E446" s="74"/>
      <c r="F446" s="74"/>
    </row>
    <row r="447" spans="2:6" x14ac:dyDescent="0.2">
      <c r="B447" s="4"/>
      <c r="C447" s="3"/>
      <c r="D447" s="74"/>
      <c r="E447" s="74"/>
      <c r="F447" s="74"/>
    </row>
    <row r="448" spans="2:6" x14ac:dyDescent="0.2">
      <c r="B448" s="4"/>
      <c r="C448" s="3"/>
      <c r="D448" s="74"/>
      <c r="E448" s="74"/>
      <c r="F448" s="74"/>
    </row>
    <row r="449" spans="2:6" x14ac:dyDescent="0.2">
      <c r="B449" s="4"/>
      <c r="C449" s="3"/>
      <c r="D449" s="74"/>
      <c r="E449" s="74"/>
      <c r="F449" s="74"/>
    </row>
    <row r="450" spans="2:6" x14ac:dyDescent="0.2">
      <c r="B450" s="4"/>
      <c r="C450" s="3"/>
      <c r="D450" s="74"/>
      <c r="E450" s="74"/>
      <c r="F450" s="74"/>
    </row>
    <row r="451" spans="2:6" x14ac:dyDescent="0.2">
      <c r="B451" s="4"/>
      <c r="C451" s="3"/>
      <c r="D451" s="74"/>
      <c r="E451" s="74"/>
      <c r="F451" s="74"/>
    </row>
    <row r="452" spans="2:6" x14ac:dyDescent="0.2">
      <c r="B452" s="4"/>
      <c r="C452" s="3"/>
      <c r="D452" s="74"/>
      <c r="E452" s="74"/>
      <c r="F452" s="74"/>
    </row>
    <row r="453" spans="2:6" x14ac:dyDescent="0.2">
      <c r="B453" s="4"/>
      <c r="C453" s="3"/>
      <c r="D453" s="74"/>
      <c r="E453" s="74"/>
      <c r="F453" s="74"/>
    </row>
    <row r="454" spans="2:6" x14ac:dyDescent="0.2">
      <c r="B454" s="4"/>
      <c r="C454" s="3"/>
      <c r="D454" s="74"/>
      <c r="E454" s="74"/>
      <c r="F454" s="74"/>
    </row>
    <row r="455" spans="2:6" x14ac:dyDescent="0.2">
      <c r="B455" s="4"/>
      <c r="C455" s="3"/>
      <c r="D455" s="74"/>
      <c r="E455" s="74"/>
      <c r="F455" s="74"/>
    </row>
    <row r="456" spans="2:6" x14ac:dyDescent="0.2">
      <c r="B456" s="4"/>
      <c r="C456" s="3"/>
      <c r="D456" s="74"/>
      <c r="E456" s="74"/>
      <c r="F456" s="74"/>
    </row>
    <row r="457" spans="2:6" x14ac:dyDescent="0.2">
      <c r="B457" s="4"/>
      <c r="C457" s="3"/>
      <c r="D457" s="74"/>
      <c r="E457" s="74"/>
      <c r="F457" s="74"/>
    </row>
    <row r="458" spans="2:6" x14ac:dyDescent="0.2">
      <c r="B458" s="4"/>
      <c r="C458" s="3"/>
      <c r="D458" s="74"/>
      <c r="E458" s="74"/>
      <c r="F458" s="74"/>
    </row>
    <row r="459" spans="2:6" x14ac:dyDescent="0.2">
      <c r="B459" s="4"/>
      <c r="C459" s="3"/>
      <c r="D459" s="74"/>
      <c r="E459" s="74"/>
      <c r="F459" s="74"/>
    </row>
    <row r="460" spans="2:6" x14ac:dyDescent="0.2">
      <c r="B460" s="4"/>
      <c r="C460" s="3"/>
      <c r="D460" s="74"/>
      <c r="E460" s="74"/>
      <c r="F460" s="74"/>
    </row>
    <row r="461" spans="2:6" x14ac:dyDescent="0.2">
      <c r="B461" s="4"/>
      <c r="C461" s="3"/>
      <c r="D461" s="74"/>
      <c r="E461" s="74"/>
      <c r="F461" s="74"/>
    </row>
    <row r="462" spans="2:6" x14ac:dyDescent="0.2">
      <c r="B462" s="4"/>
      <c r="C462" s="3"/>
      <c r="D462" s="74"/>
      <c r="E462" s="74"/>
      <c r="F462" s="74"/>
    </row>
    <row r="463" spans="2:6" x14ac:dyDescent="0.2">
      <c r="B463" s="4"/>
      <c r="C463" s="3"/>
      <c r="D463" s="74"/>
      <c r="E463" s="74"/>
      <c r="F463" s="74"/>
    </row>
    <row r="464" spans="2:6" x14ac:dyDescent="0.2">
      <c r="B464" s="4"/>
      <c r="C464" s="3"/>
      <c r="D464" s="74"/>
      <c r="E464" s="74"/>
      <c r="F464" s="74"/>
    </row>
    <row r="465" spans="2:6" x14ac:dyDescent="0.2">
      <c r="B465" s="4"/>
      <c r="C465" s="3"/>
      <c r="D465" s="74"/>
      <c r="E465" s="74"/>
      <c r="F465" s="74"/>
    </row>
    <row r="466" spans="2:6" x14ac:dyDescent="0.2">
      <c r="B466" s="4"/>
      <c r="C466" s="3"/>
      <c r="D466" s="74"/>
      <c r="E466" s="74"/>
      <c r="F466" s="74"/>
    </row>
    <row r="467" spans="2:6" x14ac:dyDescent="0.2">
      <c r="B467" s="4"/>
      <c r="C467" s="3"/>
      <c r="D467" s="74"/>
      <c r="E467" s="74"/>
      <c r="F467" s="74"/>
    </row>
    <row r="468" spans="2:6" x14ac:dyDescent="0.2">
      <c r="B468" s="4"/>
      <c r="C468" s="3"/>
      <c r="D468" s="74"/>
      <c r="E468" s="74"/>
      <c r="F468" s="74"/>
    </row>
    <row r="469" spans="2:6" x14ac:dyDescent="0.2">
      <c r="B469" s="4"/>
      <c r="C469" s="3"/>
      <c r="D469" s="74"/>
      <c r="E469" s="74"/>
      <c r="F469" s="74"/>
    </row>
    <row r="470" spans="2:6" x14ac:dyDescent="0.2">
      <c r="B470" s="4"/>
      <c r="C470" s="3"/>
      <c r="D470" s="74"/>
      <c r="E470" s="74"/>
      <c r="F470" s="74"/>
    </row>
    <row r="471" spans="2:6" x14ac:dyDescent="0.2">
      <c r="B471" s="4"/>
      <c r="C471" s="3"/>
      <c r="D471" s="74"/>
      <c r="E471" s="74"/>
      <c r="F471" s="74"/>
    </row>
    <row r="472" spans="2:6" x14ac:dyDescent="0.2">
      <c r="B472" s="4"/>
      <c r="C472" s="3"/>
      <c r="D472" s="74"/>
      <c r="E472" s="74"/>
      <c r="F472" s="74"/>
    </row>
    <row r="473" spans="2:6" x14ac:dyDescent="0.2">
      <c r="B473" s="4"/>
      <c r="C473" s="3"/>
      <c r="D473" s="74"/>
      <c r="E473" s="74"/>
      <c r="F473" s="74"/>
    </row>
    <row r="474" spans="2:6" x14ac:dyDescent="0.2">
      <c r="B474" s="4"/>
      <c r="C474" s="3"/>
      <c r="D474" s="74"/>
      <c r="E474" s="74"/>
      <c r="F474" s="74"/>
    </row>
    <row r="475" spans="2:6" x14ac:dyDescent="0.2">
      <c r="B475" s="4"/>
      <c r="C475" s="3"/>
      <c r="D475" s="74"/>
      <c r="E475" s="74"/>
      <c r="F475" s="74"/>
    </row>
    <row r="476" spans="2:6" x14ac:dyDescent="0.2">
      <c r="B476" s="4"/>
      <c r="C476" s="3"/>
      <c r="D476" s="74"/>
      <c r="E476" s="74"/>
      <c r="F476" s="74"/>
    </row>
    <row r="477" spans="2:6" x14ac:dyDescent="0.2">
      <c r="B477" s="4"/>
      <c r="C477" s="3"/>
      <c r="D477" s="74"/>
      <c r="E477" s="74"/>
      <c r="F477" s="74"/>
    </row>
    <row r="478" spans="2:6" x14ac:dyDescent="0.2">
      <c r="B478" s="4"/>
      <c r="C478" s="3"/>
      <c r="D478" s="74"/>
      <c r="E478" s="74"/>
      <c r="F478" s="74"/>
    </row>
    <row r="479" spans="2:6" x14ac:dyDescent="0.2">
      <c r="B479" s="4"/>
      <c r="C479" s="3"/>
      <c r="D479" s="74"/>
      <c r="E479" s="74"/>
      <c r="F479" s="74"/>
    </row>
    <row r="480" spans="2:6" x14ac:dyDescent="0.2">
      <c r="B480" s="4"/>
      <c r="C480" s="3"/>
      <c r="D480" s="74"/>
      <c r="E480" s="74"/>
      <c r="F480" s="74"/>
    </row>
    <row r="481" spans="2:6" x14ac:dyDescent="0.2">
      <c r="B481" s="4"/>
      <c r="C481" s="3"/>
      <c r="D481" s="74"/>
      <c r="E481" s="74"/>
      <c r="F481" s="74"/>
    </row>
    <row r="482" spans="2:6" x14ac:dyDescent="0.2">
      <c r="B482" s="4"/>
      <c r="C482" s="3"/>
      <c r="D482" s="74"/>
      <c r="E482" s="74"/>
      <c r="F482" s="74"/>
    </row>
    <row r="483" spans="2:6" x14ac:dyDescent="0.2">
      <c r="B483" s="4"/>
      <c r="C483" s="3"/>
      <c r="D483" s="74"/>
      <c r="E483" s="74"/>
      <c r="F483" s="74"/>
    </row>
    <row r="484" spans="2:6" x14ac:dyDescent="0.2">
      <c r="B484" s="4"/>
      <c r="C484" s="3"/>
      <c r="D484" s="74"/>
      <c r="E484" s="74"/>
      <c r="F484" s="74"/>
    </row>
    <row r="485" spans="2:6" x14ac:dyDescent="0.2">
      <c r="B485" s="4"/>
      <c r="C485" s="3"/>
      <c r="D485" s="74"/>
      <c r="E485" s="74"/>
      <c r="F485" s="74"/>
    </row>
    <row r="486" spans="2:6" x14ac:dyDescent="0.2">
      <c r="B486" s="4"/>
      <c r="C486" s="3"/>
      <c r="D486" s="74"/>
      <c r="E486" s="74"/>
      <c r="F486" s="74"/>
    </row>
  </sheetData>
  <mergeCells count="1">
    <mergeCell ref="B1:F1"/>
  </mergeCells>
  <pageMargins left="0.15748031496062992" right="0.15748031496062992" top="0.35433070866141736" bottom="0.35433070866141736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 OŠIF + višak</vt:lpstr>
      <vt:lpstr>PRIHODI OŠIF</vt:lpstr>
      <vt:lpstr>rashodi i izdaci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DARIA</cp:lastModifiedBy>
  <cp:lastPrinted>2022-07-15T09:56:27Z</cp:lastPrinted>
  <dcterms:created xsi:type="dcterms:W3CDTF">2013-09-11T11:00:21Z</dcterms:created>
  <dcterms:modified xsi:type="dcterms:W3CDTF">2022-07-19T06:37:28Z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